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5" yWindow="-15" windowWidth="14520" windowHeight="12315" firstSheet="4" activeTab="6"/>
  </bookViews>
  <sheets>
    <sheet name="表1 政府债务限额及余额预算情况表" sheetId="1" r:id="rId1"/>
    <sheet name="表2 地方政府债券发行及还本付息情况表" sheetId="4" r:id="rId2"/>
    <sheet name="表3  拉萨市2022年政府债务限额表" sheetId="5" r:id="rId3"/>
    <sheet name="表4 拉萨市2022年新增政府债券资金安排表" sheetId="6" r:id="rId4"/>
    <sheet name="附表20  拉萨市2022年政府债务限额及余额决算情况表" sheetId="7" r:id="rId5"/>
    <sheet name="附表21 拉萨市2022年地方政府债务余额及限额情况表" sheetId="8" r:id="rId6"/>
    <sheet name="表22 2022年地方政府债券使用情况表" sheetId="9" r:id="rId7"/>
  </sheets>
  <calcPr calcId="144525"/>
  <fileRecoveryPr autoRecover="0"/>
</workbook>
</file>

<file path=xl/calcChain.xml><?xml version="1.0" encoding="utf-8"?>
<calcChain xmlns="http://schemas.openxmlformats.org/spreadsheetml/2006/main">
  <c r="E11" i="1" l="1"/>
  <c r="E10" i="1" l="1"/>
  <c r="D11" i="1"/>
  <c r="D12" i="1"/>
  <c r="D13" i="1"/>
  <c r="D14" i="1"/>
  <c r="D15" i="1"/>
  <c r="D16" i="1"/>
  <c r="D17" i="1"/>
  <c r="D18" i="1"/>
  <c r="D19" i="1"/>
  <c r="F16" i="7"/>
  <c r="F14" i="7"/>
  <c r="F10" i="7"/>
  <c r="G9" i="7"/>
  <c r="F9" i="7"/>
  <c r="F8" i="7"/>
  <c r="E8" i="7" s="1"/>
  <c r="G12" i="1"/>
  <c r="G13" i="1"/>
  <c r="G14" i="1"/>
  <c r="G15" i="1"/>
  <c r="G16" i="1"/>
  <c r="G17" i="1"/>
  <c r="G18" i="1"/>
  <c r="G19" i="1"/>
  <c r="G11" i="1"/>
  <c r="E9" i="7"/>
  <c r="E10" i="7"/>
  <c r="E11" i="7"/>
  <c r="E12" i="7"/>
  <c r="E13" i="7"/>
  <c r="E14" i="7"/>
  <c r="E15" i="7"/>
  <c r="E16" i="7"/>
  <c r="E7" i="7"/>
  <c r="E7" i="5" l="1"/>
  <c r="H11" i="1" l="1"/>
  <c r="H19" i="1"/>
  <c r="I12" i="1"/>
  <c r="H12" i="1"/>
  <c r="H17" i="1"/>
  <c r="H13" i="1"/>
  <c r="B8" i="7" l="1"/>
  <c r="F26" i="4"/>
  <c r="E26" i="4"/>
  <c r="F16" i="4"/>
  <c r="C28" i="8" l="1"/>
  <c r="B28" i="8"/>
  <c r="C25" i="8" l="1"/>
  <c r="B25" i="8"/>
  <c r="C14" i="8"/>
  <c r="B14" i="8"/>
  <c r="C11" i="8"/>
  <c r="B11" i="8"/>
  <c r="C8" i="8"/>
  <c r="B8" i="8"/>
  <c r="E16" i="4" l="1"/>
  <c r="F19" i="4" l="1"/>
  <c r="E19" i="4"/>
  <c r="F13" i="4"/>
  <c r="F8" i="4"/>
  <c r="E8" i="4"/>
  <c r="B16" i="7" l="1"/>
  <c r="B15" i="7"/>
  <c r="B14" i="7"/>
  <c r="B13" i="7"/>
  <c r="B12" i="7"/>
  <c r="B11" i="7"/>
  <c r="B10" i="7"/>
  <c r="B9" i="7"/>
  <c r="D7" i="7"/>
  <c r="C7" i="7"/>
  <c r="B7" i="7" s="1"/>
  <c r="C6" i="5" l="1"/>
  <c r="C7" i="5"/>
  <c r="E5" i="5"/>
  <c r="D5" i="5"/>
  <c r="I10" i="1"/>
  <c r="H10" i="1"/>
  <c r="C5" i="5" l="1"/>
  <c r="G10" i="1"/>
  <c r="F10" i="1"/>
  <c r="D10" i="1" s="1"/>
</calcChain>
</file>

<file path=xl/sharedStrings.xml><?xml version="1.0" encoding="utf-8"?>
<sst xmlns="http://schemas.openxmlformats.org/spreadsheetml/2006/main" count="404" uniqueCount="226">
  <si>
    <t>DEBT_T_XXGK_XEYE</t>
  </si>
  <si>
    <t xml:space="preserve"> AND T.AD_CODE_GK=5401 AND T.SET_YEAR_GK=2020</t>
  </si>
  <si>
    <t>上年债务限额及余额预算</t>
  </si>
  <si>
    <t>AD_CODE_GK#5401</t>
  </si>
  <si>
    <t>SET_YEAR_GK#2020</t>
  </si>
  <si>
    <t>SET_YEAR#2019</t>
  </si>
  <si>
    <t>AD_CODE#</t>
  </si>
  <si>
    <t>AD_NAME#</t>
  </si>
  <si>
    <t>YBXE_Y1#</t>
  </si>
  <si>
    <t>ZXXE_Y1#</t>
  </si>
  <si>
    <t>YBYE_Y1#</t>
  </si>
  <si>
    <t>ZXYE_Y1#</t>
  </si>
  <si>
    <t>单位：亿元</t>
  </si>
  <si>
    <t>地   区</t>
  </si>
  <si>
    <t>一般债务</t>
  </si>
  <si>
    <t>专项债务</t>
  </si>
  <si>
    <t>公  式</t>
  </si>
  <si>
    <t>A=B+C</t>
  </si>
  <si>
    <t>B</t>
  </si>
  <si>
    <t>C</t>
  </si>
  <si>
    <t>D=E+F</t>
  </si>
  <si>
    <t>E</t>
  </si>
  <si>
    <t>F</t>
  </si>
  <si>
    <t>VALID#</t>
  </si>
  <si>
    <t>5401</t>
  </si>
  <si>
    <t xml:space="preserve">  拉萨市</t>
  </si>
  <si>
    <t>540100</t>
  </si>
  <si>
    <t xml:space="preserve">    拉萨市本级</t>
  </si>
  <si>
    <t>540102</t>
  </si>
  <si>
    <t xml:space="preserve">    城关区</t>
  </si>
  <si>
    <t>540121</t>
  </si>
  <si>
    <t xml:space="preserve">    林周县</t>
  </si>
  <si>
    <t>540122</t>
  </si>
  <si>
    <t xml:space="preserve">    当雄县</t>
  </si>
  <si>
    <t>540123</t>
  </si>
  <si>
    <t xml:space="preserve">    尼木县</t>
  </si>
  <si>
    <t>540124</t>
  </si>
  <si>
    <t xml:space="preserve">    曲水县</t>
  </si>
  <si>
    <t>540125</t>
  </si>
  <si>
    <t xml:space="preserve">    堆龙德庆区</t>
  </si>
  <si>
    <t>540126</t>
  </si>
  <si>
    <t xml:space="preserve">    达孜区</t>
  </si>
  <si>
    <t>540127</t>
  </si>
  <si>
    <t xml:space="preserve">    墨竹工卡县</t>
  </si>
  <si>
    <t>注：1.本表反映上一年度本地区、本级及分地区地方政府债务限额及余额预计执行数。</t>
  </si>
  <si>
    <t>2.本表由县级以上地方各级财政部门在同级人民代表大会批准预算后二十日内公开。</t>
  </si>
  <si>
    <t>AD_CODE#5401</t>
  </si>
  <si>
    <t>AD_NAME#5401 拉萨市</t>
  </si>
  <si>
    <t>XM_TYPE#</t>
  </si>
  <si>
    <t>XM_NAME#</t>
  </si>
  <si>
    <t>ROW_NUM#</t>
  </si>
  <si>
    <t>项    目</t>
  </si>
  <si>
    <t>FXYB_Y1</t>
  </si>
  <si>
    <t>YBHB_Y1</t>
  </si>
  <si>
    <t>FXZX_Y1</t>
  </si>
  <si>
    <t>ZXHB_Y1</t>
  </si>
  <si>
    <t>DEBT_T_XXGK_FX_HBFXYS</t>
  </si>
  <si>
    <t>AD_BDQ#</t>
  </si>
  <si>
    <t>AD_BJ#</t>
  </si>
  <si>
    <t>5401 拉萨市地方政府债券发行及还本付息情况表</t>
  </si>
  <si>
    <t>公式</t>
  </si>
  <si>
    <t>本地区</t>
  </si>
  <si>
    <t>本级</t>
  </si>
  <si>
    <t>FXYB</t>
  </si>
  <si>
    <t>A=B+D</t>
  </si>
  <si>
    <t>（一）一般债券</t>
  </si>
  <si>
    <t>FXYB _Y1_ZRZ</t>
  </si>
  <si>
    <t xml:space="preserve">   其中：再融资债券</t>
  </si>
  <si>
    <t>（二）专项债券</t>
  </si>
  <si>
    <t>D</t>
  </si>
  <si>
    <t>FXZX _Y1_ZRZ</t>
  </si>
  <si>
    <t>HB_Y1</t>
  </si>
  <si>
    <t>F=G+H</t>
  </si>
  <si>
    <t>G</t>
  </si>
  <si>
    <t>H</t>
  </si>
  <si>
    <t>FX_Y1</t>
  </si>
  <si>
    <t>I=J+K</t>
  </si>
  <si>
    <t>YBFX_Y1</t>
  </si>
  <si>
    <t>J</t>
  </si>
  <si>
    <t>ZXFX_Y1</t>
  </si>
  <si>
    <t>K</t>
  </si>
  <si>
    <t>YBHB</t>
  </si>
  <si>
    <t>L=M+O</t>
  </si>
  <si>
    <t>YBHB_YS</t>
  </si>
  <si>
    <t>M</t>
  </si>
  <si>
    <t>YBHB_YS_ZRZ</t>
  </si>
  <si>
    <t xml:space="preserve">   其中：再融资</t>
  </si>
  <si>
    <t>YBHB_YS_CZZJ</t>
  </si>
  <si>
    <t xml:space="preserve">      财政预算安排 </t>
  </si>
  <si>
    <t>N</t>
  </si>
  <si>
    <t>ZXHB_YS</t>
  </si>
  <si>
    <t>O</t>
  </si>
  <si>
    <t>ZXHB_YS_ZRZ</t>
  </si>
  <si>
    <t>ZXHB_YS_CZZJ</t>
  </si>
  <si>
    <t xml:space="preserve">      财政预算安排</t>
  </si>
  <si>
    <t>P</t>
  </si>
  <si>
    <t>FX_YS</t>
  </si>
  <si>
    <t>Q=R+S</t>
  </si>
  <si>
    <t>YBFX_YS</t>
  </si>
  <si>
    <t>R</t>
  </si>
  <si>
    <t>ZXFX_YS</t>
  </si>
  <si>
    <t>S</t>
  </si>
  <si>
    <t>注：1.本表反映本地区和本级上一年度地方政府债券（含再融资债券）发行及还本付息预计执行数、本年度地方政府债券还本付息预算数等。</t>
  </si>
  <si>
    <t>2.本表由县级以上地方各级财政部门在本级人民代表大会批准预算后二十日内公开。</t>
  </si>
  <si>
    <t>单位：亿元</t>
    <phoneticPr fontId="5" type="noConversion"/>
  </si>
  <si>
    <t>下级</t>
  </si>
  <si>
    <t>其中： 一般债务限额</t>
  </si>
  <si>
    <t xml:space="preserve">    专项债务限额</t>
  </si>
  <si>
    <t>注： 1.本表反映本地区及本级当年地方政府债务限额调整情况，由县级以上地方各级财政部门在同级人大常委会批准调整预算后二十日内公开。</t>
  </si>
  <si>
    <t>A=B+C</t>
    <phoneticPr fontId="5" type="noConversion"/>
  </si>
  <si>
    <t>B</t>
    <phoneticPr fontId="5" type="noConversion"/>
  </si>
  <si>
    <t>C</t>
    <phoneticPr fontId="5" type="noConversion"/>
  </si>
  <si>
    <t>附表1</t>
    <phoneticPr fontId="5" type="noConversion"/>
  </si>
  <si>
    <t>附表2</t>
    <phoneticPr fontId="5" type="noConversion"/>
  </si>
  <si>
    <t>附表3</t>
    <phoneticPr fontId="5" type="noConversion"/>
  </si>
  <si>
    <t>DEBT_T_XXGK_XEZJAP</t>
  </si>
  <si>
    <t xml:space="preserve"> and T.SET_YEAR_GK ='2019' and T.AD_CODE_GK ='5401'</t>
  </si>
  <si>
    <t>set_year#2019</t>
  </si>
  <si>
    <t>ad_code#5401</t>
  </si>
  <si>
    <t>ad_name#5401 拉萨市</t>
  </si>
  <si>
    <t>set_year_gk#2019</t>
  </si>
  <si>
    <t>ZQLX_NAME#</t>
  </si>
  <si>
    <t>XMLX_NAME#</t>
  </si>
  <si>
    <t>ZQZJ_AMT#</t>
  </si>
  <si>
    <t>XMLX_ID#</t>
  </si>
  <si>
    <t>ZQLX_ID#</t>
  </si>
  <si>
    <t>序号</t>
  </si>
  <si>
    <t>债券性质</t>
  </si>
  <si>
    <t>项目类型</t>
  </si>
  <si>
    <t>安排债券规模</t>
  </si>
  <si>
    <t>一般债券</t>
  </si>
  <si>
    <t>注：本表反映本级当年新增地方政府债券资金使用安排，由县级以上地方各级财政部门在同级人民代表大会常务委员会批准预算调整方案后二十日内公开。</t>
  </si>
  <si>
    <t>附表4</t>
    <phoneticPr fontId="5" type="noConversion"/>
  </si>
  <si>
    <t>专项债券</t>
    <phoneticPr fontId="5" type="noConversion"/>
  </si>
  <si>
    <t>2.本表由县级以上地方各级财政部门在同级人民代表大会常务委员会批准决算后二十日内公开。</t>
  </si>
  <si>
    <t>附表20</t>
    <phoneticPr fontId="5" type="noConversion"/>
  </si>
  <si>
    <t>项目名称</t>
  </si>
  <si>
    <t>项目编号</t>
  </si>
  <si>
    <t>项目领域</t>
  </si>
  <si>
    <t>项目主管部门</t>
  </si>
  <si>
    <t>项目实施单位</t>
  </si>
  <si>
    <t>债券规模</t>
  </si>
  <si>
    <t>发行时间（年/月）</t>
  </si>
  <si>
    <t>注：本表反映上一年度新增地方政府债券资金使用情况，由县级以上地方各级财政部门在同级人民代表大会常务委员会批准决算后二十日内公开。</t>
  </si>
  <si>
    <t>附表22</t>
    <phoneticPr fontId="5" type="noConversion"/>
  </si>
  <si>
    <t>项目</t>
  </si>
  <si>
    <t xml:space="preserve">  其中：一般债务</t>
  </si>
  <si>
    <t xml:space="preserve">     专项债务</t>
  </si>
  <si>
    <t xml:space="preserve">     新增一般债券发行额</t>
  </si>
  <si>
    <t xml:space="preserve">     再融资一般债券发行额</t>
  </si>
  <si>
    <t xml:space="preserve">     新增专项债券发行额</t>
  </si>
  <si>
    <t xml:space="preserve">     再融资专项债券发行额</t>
  </si>
  <si>
    <t xml:space="preserve">     置换一般债券发行额</t>
  </si>
  <si>
    <t xml:space="preserve">     置换专项债券发行额</t>
  </si>
  <si>
    <t xml:space="preserve">     国际金融组织和外国政府贷款</t>
  </si>
  <si>
    <t xml:space="preserve">     一般债务</t>
  </si>
  <si>
    <t>附表21</t>
    <phoneticPr fontId="5" type="noConversion"/>
  </si>
  <si>
    <t>注：1.本表反映上一年度本地区、本级及分地区地方政府债务限额及余额决算数。</t>
    <phoneticPr fontId="5" type="noConversion"/>
  </si>
  <si>
    <t>农村人居环境整治</t>
    <phoneticPr fontId="5" type="noConversion"/>
  </si>
  <si>
    <t>其他自平衡专项债券</t>
    <phoneticPr fontId="5" type="noConversion"/>
  </si>
  <si>
    <t>5401 拉萨市2022年地方政府债务限额及余额预算情况表</t>
    <phoneticPr fontId="5" type="noConversion"/>
  </si>
  <si>
    <t>2022年债务限额</t>
    <phoneticPr fontId="5" type="noConversion"/>
  </si>
  <si>
    <t>2022年债务余额预计执行数</t>
    <phoneticPr fontId="5" type="noConversion"/>
  </si>
  <si>
    <t>5401 拉萨市2022年政府债务限额表</t>
    <phoneticPr fontId="5" type="noConversion"/>
  </si>
  <si>
    <t>2022年地方政府债券使用情况表</t>
    <phoneticPr fontId="5" type="noConversion"/>
  </si>
  <si>
    <t>拉萨市2022年地方政府债务余额及限额情况表</t>
    <phoneticPr fontId="5" type="noConversion"/>
  </si>
  <si>
    <t>5401 拉萨市2022年政府债务限额及余额决算情况表</t>
    <phoneticPr fontId="5" type="noConversion"/>
  </si>
  <si>
    <t>5401 拉萨市2022年新增政府债券资金安排表</t>
    <phoneticPr fontId="5" type="noConversion"/>
  </si>
  <si>
    <t>2022年债务限额</t>
    <phoneticPr fontId="5" type="noConversion"/>
  </si>
  <si>
    <t>2022年债务余额（决算数）</t>
    <phoneticPr fontId="5" type="noConversion"/>
  </si>
  <si>
    <t>拉萨市林周县人民医院（疾控中心）整体搬迁项目</t>
  </si>
  <si>
    <t>林周县所属项目</t>
  </si>
  <si>
    <t>堆龙德庆区人居环境整治项目</t>
  </si>
  <si>
    <t xml:space="preserve"> </t>
    <phoneticPr fontId="5" type="noConversion"/>
  </si>
  <si>
    <t>柳梧新区北组团地下管网改造工程（雨污分离工程）</t>
  </si>
  <si>
    <t>林周县典冲村乡村振兴</t>
    <phoneticPr fontId="5" type="noConversion"/>
  </si>
  <si>
    <t>城关区沟域防洪治理工程项目</t>
    <phoneticPr fontId="5" type="noConversion"/>
  </si>
  <si>
    <t>拉萨市城关区纳金街道加荣社区美丽乡村基础设施改造项目</t>
    <phoneticPr fontId="5" type="noConversion"/>
  </si>
  <si>
    <t>拉萨市文旅创新产教融合产业园区配套基础设施项目（城关区）</t>
    <phoneticPr fontId="5" type="noConversion"/>
  </si>
  <si>
    <t>拉萨市当雄县城市更新市政管网改造升级工程项目</t>
    <phoneticPr fontId="5" type="noConversion"/>
  </si>
  <si>
    <t>拉萨市墨竹工卡县人民医院改扩建项目</t>
    <phoneticPr fontId="5" type="noConversion"/>
  </si>
  <si>
    <t>一、2022年发行预计执行数</t>
    <phoneticPr fontId="5" type="noConversion"/>
  </si>
  <si>
    <t>二、2022年还本预计执行数</t>
    <phoneticPr fontId="5" type="noConversion"/>
  </si>
  <si>
    <t>四、2023年还本预算数</t>
    <phoneticPr fontId="5" type="noConversion"/>
  </si>
  <si>
    <t>五、2023年付息预算数</t>
    <phoneticPr fontId="5" type="noConversion"/>
  </si>
  <si>
    <t xml:space="preserve">  </t>
    <phoneticPr fontId="5" type="noConversion"/>
  </si>
  <si>
    <t>三、2022年付息预计执行数</t>
    <phoneticPr fontId="5" type="noConversion"/>
  </si>
  <si>
    <t>柳梧新区管委会</t>
    <phoneticPr fontId="5" type="noConversion"/>
  </si>
  <si>
    <t>林周县乡村振兴局</t>
    <phoneticPr fontId="5" type="noConversion"/>
  </si>
  <si>
    <t>城关区水利局</t>
    <phoneticPr fontId="5" type="noConversion"/>
  </si>
  <si>
    <t>当雄县住建局</t>
    <phoneticPr fontId="5" type="noConversion"/>
  </si>
  <si>
    <t>墨竹工卡县人民医院</t>
    <phoneticPr fontId="5" type="noConversion"/>
  </si>
  <si>
    <t>林周县农业农村局</t>
    <phoneticPr fontId="5" type="noConversion"/>
  </si>
  <si>
    <t>医疗卫生</t>
    <phoneticPr fontId="5" type="noConversion"/>
  </si>
  <si>
    <t>社会保障</t>
    <phoneticPr fontId="5" type="noConversion"/>
  </si>
  <si>
    <t>社会保障</t>
    <phoneticPr fontId="5" type="noConversion"/>
  </si>
  <si>
    <t>乡村振兴</t>
    <phoneticPr fontId="5" type="noConversion"/>
  </si>
  <si>
    <t>水利</t>
    <phoneticPr fontId="5" type="noConversion"/>
  </si>
  <si>
    <t>柳梧新区污水处理厂及配套主管道工程（一期）</t>
    <phoneticPr fontId="5" type="noConversion"/>
  </si>
  <si>
    <t>林周县综合检测中心建设项目</t>
    <phoneticPr fontId="5" type="noConversion"/>
  </si>
  <si>
    <t>市政公共基础设施建设</t>
  </si>
  <si>
    <t>六、2022年地方政府债务限额</t>
    <phoneticPr fontId="5" type="noConversion"/>
  </si>
  <si>
    <t>五、2022年末地方政府债务余额决算数</t>
    <phoneticPr fontId="5" type="noConversion"/>
  </si>
  <si>
    <t>四、2022年地方政府债务还本决算数</t>
    <phoneticPr fontId="5" type="noConversion"/>
  </si>
  <si>
    <t>三、2022年地方政府债务发行决算数</t>
    <phoneticPr fontId="5" type="noConversion"/>
  </si>
  <si>
    <t>二、2021年地方政府债务限额</t>
    <phoneticPr fontId="5" type="noConversion"/>
  </si>
  <si>
    <t>一、2021年末地方政府债务余额</t>
    <phoneticPr fontId="5" type="noConversion"/>
  </si>
  <si>
    <t>林周县人民医院</t>
    <phoneticPr fontId="5" type="noConversion"/>
  </si>
  <si>
    <t xml:space="preserve"> 318国道以南8770亩、教育城二期6001亩          土地储备</t>
  </si>
  <si>
    <t>拉萨市自然资源局</t>
    <phoneticPr fontId="5" type="noConversion"/>
  </si>
  <si>
    <t>再融资专项债券</t>
    <phoneticPr fontId="5" type="noConversion"/>
  </si>
  <si>
    <t>土地储备</t>
    <phoneticPr fontId="5" type="noConversion"/>
  </si>
  <si>
    <t>2022年地方政府债务限额</t>
    <phoneticPr fontId="5" type="noConversion"/>
  </si>
  <si>
    <t>墨竹工卡县住建局</t>
    <phoneticPr fontId="5" type="noConversion"/>
  </si>
  <si>
    <t>墨竹工卡县住建局</t>
    <phoneticPr fontId="5" type="noConversion"/>
  </si>
  <si>
    <t>堆龙德庆区人居环境整治项目</t>
    <phoneticPr fontId="5" type="noConversion"/>
  </si>
  <si>
    <t>堆龙德庆区乡村振兴局</t>
    <phoneticPr fontId="5" type="noConversion"/>
  </si>
  <si>
    <t>墨竹工卡县县城排水管网改造建设项目</t>
    <phoneticPr fontId="5" type="noConversion"/>
  </si>
  <si>
    <t>墨竹工卡县县城排水管网改造建设项目</t>
    <phoneticPr fontId="5" type="noConversion"/>
  </si>
  <si>
    <t>林周县交通局或乡村振兴、住建局</t>
    <phoneticPr fontId="5" type="noConversion"/>
  </si>
  <si>
    <t>城关区乡村振兴局</t>
    <phoneticPr fontId="5" type="noConversion"/>
  </si>
  <si>
    <t>城关区经信局</t>
  </si>
  <si>
    <t>城关区经信局</t>
    <phoneticPr fontId="5" type="noConversion"/>
  </si>
  <si>
    <t>林周县交通局或乡村振兴局、住建局</t>
    <phoneticPr fontId="5" type="noConversion"/>
  </si>
  <si>
    <t>城关区经信局</t>
    <phoneticPr fontId="5" type="noConversion"/>
  </si>
  <si>
    <t>林周县交通局或乡村振兴局、住建局</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</si>
</sst>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0000"/>
    <numFmt numFmtId="177" formatCode="yyyy&quot;年&quot;m&quot;月&quot;;@"/>
  </numFmts>
  <fonts count="8">
    <font>
      <sz val="11"/>
      <color indexed="8"/>
      <name val="宋体"/>
      <family val="2"/>
      <charset val="1"/>
      <scheme val="minor"/>
    </font>
    <font>
      <sz val="9"/>
      <name val="SimSun"/>
      <charset val="134"/>
    </font>
    <font>
      <b/>
      <sz val="15"/>
      <name val="SimSun"/>
      <charset val="134"/>
    </font>
    <font>
      <b/>
      <sz val="11"/>
      <name val="SimSun"/>
      <charset val="134"/>
    </font>
    <font>
      <sz val="11"/>
      <name val="SimSun"/>
      <charset val="134"/>
    </font>
    <font>
      <sz val="9"/>
      <name val="宋体"/>
      <family val="3"/>
      <charset val="134"/>
      <scheme val="minor"/>
    </font>
    <font>
      <sz val="11"/>
      <color theme="1"/>
      <name val="宋体"/>
      <family val="3"/>
      <charset val="134"/>
      <scheme val="minor"/>
    </font>
    <font>
      <b/>
      <sz val="11"/>
      <name val="宋体"/>
      <family val="3"/>
      <charset val="134"/>
      <scheme val="minor"/>
    </font>
  </fonts>
  <fills count="2">
    <fill>
      <patternFill patternType="none"/>
    </fill>
    <fill>
      <patternFill patternType="gray125"/>
    </fill>
  </fills>
  <borders count="40">
    <border>
      <left/>
      <right/>
      <top/>
      <bottom/>
      <diagonal/>
    </border>
    <border>
      <left/>
      <right/>
      <top/>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top style="medium">
        <color rgb="FF000000"/>
      </top>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bottom/>
      <diagonal/>
    </border>
    <border>
      <left/>
      <right style="thin">
        <color rgb="FF000000"/>
      </right>
      <top/>
      <bottom/>
      <diagonal/>
    </border>
    <border>
      <left style="thin">
        <color rgb="FF000000"/>
      </left>
      <right style="medium">
        <color rgb="FF000000"/>
      </right>
      <top/>
      <bottom/>
      <diagonal/>
    </border>
    <border>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right/>
      <top/>
      <bottom style="thin">
        <color rgb="FF000000"/>
      </bottom>
      <diagonal/>
    </border>
    <border>
      <left/>
      <right/>
      <top style="thin">
        <color rgb="FF000000"/>
      </top>
      <bottom style="thin">
        <color rgb="FF000000"/>
      </bottom>
      <diagonal/>
    </border>
    <border>
      <left style="thin">
        <color rgb="FF000000"/>
      </left>
      <right/>
      <top/>
      <bottom style="medium">
        <color rgb="FF000000"/>
      </bottom>
      <diagonal/>
    </border>
    <border>
      <left style="thin">
        <color rgb="FF000000"/>
      </left>
      <right style="thin">
        <color indexed="64"/>
      </right>
      <top style="thin">
        <color rgb="FF000000"/>
      </top>
      <bottom/>
      <diagonal/>
    </border>
    <border>
      <left style="thin">
        <color rgb="FF000000"/>
      </left>
      <right style="thin">
        <color indexed="64"/>
      </right>
      <top style="medium">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medium">
        <color rgb="FF000000"/>
      </top>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indexed="64"/>
      </top>
      <bottom/>
      <diagonal/>
    </border>
    <border>
      <left style="thin">
        <color rgb="FF000000"/>
      </left>
      <right style="thin">
        <color rgb="FF000000"/>
      </right>
      <top/>
      <bottom style="thin">
        <color indexed="64"/>
      </bottom>
      <diagonal/>
    </border>
  </borders>
  <cellStyleXfs count="1">
    <xf numFmtId="0" fontId="0" fillId="0" borderId="0">
      <alignment vertical="center"/>
    </xf>
  </cellStyleXfs>
  <cellXfs count="101">
    <xf numFmtId="0" fontId="0" fillId="0" borderId="0" xfId="0">
      <alignment vertical="center"/>
    </xf>
    <xf numFmtId="0" fontId="1" fillId="0" borderId="1" xfId="0" applyFont="1" applyBorder="1" applyAlignment="1">
      <alignment vertical="center" wrapText="1"/>
    </xf>
    <xf numFmtId="0" fontId="1" fillId="0" borderId="1" xfId="0" applyFont="1" applyBorder="1" applyAlignment="1">
      <alignment horizontal="right" vertical="center" wrapText="1"/>
    </xf>
    <xf numFmtId="0" fontId="3" fillId="0" borderId="5" xfId="0" applyFont="1" applyBorder="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15" xfId="0" applyFont="1" applyBorder="1" applyAlignment="1">
      <alignment vertical="center" wrapText="1"/>
    </xf>
    <xf numFmtId="4" fontId="4" fillId="0" borderId="16" xfId="0" applyNumberFormat="1" applyFont="1" applyBorder="1" applyAlignment="1">
      <alignment vertical="center" wrapText="1"/>
    </xf>
    <xf numFmtId="4" fontId="4" fillId="0" borderId="1" xfId="0" applyNumberFormat="1" applyFont="1" applyBorder="1" applyAlignment="1">
      <alignment vertical="center" wrapText="1"/>
    </xf>
    <xf numFmtId="4" fontId="4" fillId="0" borderId="17" xfId="0" applyNumberFormat="1" applyFont="1" applyBorder="1" applyAlignment="1">
      <alignment vertical="center" wrapText="1"/>
    </xf>
    <xf numFmtId="0" fontId="1" fillId="0" borderId="1" xfId="0" applyFont="1" applyBorder="1" applyAlignment="1">
      <alignment horizontal="left"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4" fillId="0" borderId="1" xfId="0" applyFont="1" applyBorder="1" applyAlignment="1">
      <alignment horizontal="left" vertical="center" wrapText="1"/>
    </xf>
    <xf numFmtId="0" fontId="4" fillId="0" borderId="20" xfId="0" applyFont="1" applyBorder="1" applyAlignment="1">
      <alignment horizontal="center" vertical="center" wrapText="1"/>
    </xf>
    <xf numFmtId="4" fontId="4" fillId="0" borderId="20" xfId="0" applyNumberFormat="1" applyFont="1" applyBorder="1" applyAlignment="1">
      <alignment horizontal="right" vertical="center" wrapText="1"/>
    </xf>
    <xf numFmtId="4" fontId="4" fillId="0" borderId="1" xfId="0" applyNumberFormat="1" applyFont="1" applyBorder="1" applyAlignment="1">
      <alignment horizontal="right" vertical="center" wrapText="1"/>
    </xf>
    <xf numFmtId="0" fontId="4" fillId="0" borderId="8" xfId="0" applyFont="1" applyBorder="1" applyAlignment="1">
      <alignment horizontal="left" vertical="center" wrapText="1"/>
    </xf>
    <xf numFmtId="0" fontId="4" fillId="0" borderId="21" xfId="0" applyFont="1" applyBorder="1" applyAlignment="1">
      <alignment horizontal="center" vertical="center" wrapText="1"/>
    </xf>
    <xf numFmtId="4" fontId="4" fillId="0" borderId="21" xfId="0" applyNumberFormat="1" applyFont="1" applyBorder="1" applyAlignment="1">
      <alignment horizontal="right" vertical="center" wrapText="1"/>
    </xf>
    <xf numFmtId="0" fontId="1" fillId="0" borderId="1" xfId="0" applyFont="1" applyBorder="1" applyAlignment="1">
      <alignment vertical="center" wrapText="1"/>
    </xf>
    <xf numFmtId="0" fontId="1" fillId="0" borderId="1" xfId="0" applyFont="1" applyBorder="1" applyAlignment="1">
      <alignment vertical="center" wrapText="1"/>
    </xf>
    <xf numFmtId="0" fontId="0" fillId="0" borderId="1" xfId="0" applyBorder="1">
      <alignment vertical="center"/>
    </xf>
    <xf numFmtId="0" fontId="1" fillId="0" borderId="1" xfId="0" applyFont="1" applyBorder="1" applyAlignment="1">
      <alignment horizontal="right"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4" fillId="0" borderId="24" xfId="0" applyFont="1" applyBorder="1" applyAlignment="1">
      <alignment vertical="center" wrapText="1"/>
    </xf>
    <xf numFmtId="0" fontId="4" fillId="0" borderId="25" xfId="0" applyFont="1" applyBorder="1" applyAlignment="1">
      <alignment horizontal="center" vertical="center" wrapText="1"/>
    </xf>
    <xf numFmtId="4" fontId="4" fillId="0" borderId="25" xfId="0" applyNumberFormat="1" applyFont="1" applyBorder="1" applyAlignment="1">
      <alignment horizontal="right" vertical="center" wrapText="1"/>
    </xf>
    <xf numFmtId="4" fontId="4" fillId="0" borderId="26" xfId="0" applyNumberFormat="1" applyFont="1" applyBorder="1" applyAlignment="1">
      <alignment horizontal="right" vertical="center" wrapText="1"/>
    </xf>
    <xf numFmtId="4" fontId="4" fillId="0" borderId="27" xfId="0" applyNumberFormat="1" applyFont="1" applyBorder="1" applyAlignment="1">
      <alignment horizontal="right" vertical="center" wrapText="1"/>
    </xf>
    <xf numFmtId="0" fontId="4" fillId="0" borderId="1" xfId="0" applyFont="1" applyBorder="1" applyAlignment="1">
      <alignment vertical="center" wrapText="1"/>
    </xf>
    <xf numFmtId="0" fontId="4" fillId="0" borderId="28" xfId="0" applyFont="1" applyBorder="1" applyAlignment="1">
      <alignment vertical="center" wrapText="1"/>
    </xf>
    <xf numFmtId="4" fontId="4" fillId="0" borderId="29" xfId="0" applyNumberFormat="1" applyFont="1" applyBorder="1" applyAlignment="1">
      <alignment horizontal="right" vertical="center" wrapText="1"/>
    </xf>
    <xf numFmtId="0" fontId="4" fillId="0" borderId="24" xfId="0" applyFont="1" applyBorder="1" applyAlignment="1">
      <alignment horizontal="center" vertical="center" wrapText="1"/>
    </xf>
    <xf numFmtId="0" fontId="3" fillId="0" borderId="22" xfId="0" applyFont="1" applyBorder="1" applyAlignment="1">
      <alignment vertical="center" wrapText="1"/>
    </xf>
    <xf numFmtId="0" fontId="3" fillId="0" borderId="19" xfId="0" applyFont="1" applyBorder="1" applyAlignment="1">
      <alignment vertical="center" wrapText="1"/>
    </xf>
    <xf numFmtId="0" fontId="4" fillId="0" borderId="12" xfId="0" applyFont="1" applyBorder="1" applyAlignment="1">
      <alignmen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4" fontId="4" fillId="0" borderId="16" xfId="0" applyNumberFormat="1" applyFont="1" applyBorder="1" applyAlignment="1">
      <alignment horizontal="right" vertical="center" wrapText="1"/>
    </xf>
    <xf numFmtId="0" fontId="4" fillId="0" borderId="24" xfId="0" applyFont="1" applyBorder="1" applyAlignment="1">
      <alignment horizontal="left" vertical="center" wrapText="1"/>
    </xf>
    <xf numFmtId="4" fontId="4" fillId="0" borderId="20" xfId="0" applyNumberFormat="1" applyFont="1" applyFill="1" applyBorder="1" applyAlignment="1">
      <alignment horizontal="right" vertical="center" wrapText="1"/>
    </xf>
    <xf numFmtId="4" fontId="4" fillId="0" borderId="21" xfId="0" applyNumberFormat="1" applyFont="1" applyFill="1" applyBorder="1" applyAlignment="1">
      <alignment horizontal="right" vertical="center" wrapText="1"/>
    </xf>
    <xf numFmtId="0" fontId="0" fillId="0" borderId="1" xfId="0" applyBorder="1" applyAlignment="1">
      <alignment horizontal="center" vertical="center"/>
    </xf>
    <xf numFmtId="0" fontId="1" fillId="0" borderId="1" xfId="0" applyFont="1" applyBorder="1" applyAlignment="1">
      <alignment horizontal="center" vertical="center" wrapText="1"/>
    </xf>
    <xf numFmtId="176" fontId="4" fillId="0" borderId="12" xfId="0" applyNumberFormat="1" applyFont="1" applyBorder="1" applyAlignment="1">
      <alignment horizontal="center" vertical="center" wrapText="1"/>
    </xf>
    <xf numFmtId="0" fontId="4" fillId="0" borderId="11" xfId="0" applyFont="1" applyBorder="1" applyAlignment="1">
      <alignment horizontal="center" vertical="center" wrapText="1"/>
    </xf>
    <xf numFmtId="0" fontId="4" fillId="0" borderId="24" xfId="0" applyFont="1" applyFill="1" applyBorder="1" applyAlignment="1">
      <alignment horizontal="center" vertical="center" wrapText="1"/>
    </xf>
    <xf numFmtId="4" fontId="4" fillId="0" borderId="27" xfId="0" applyNumberFormat="1" applyFont="1" applyBorder="1" applyAlignment="1">
      <alignment horizontal="center" vertical="center" wrapText="1"/>
    </xf>
    <xf numFmtId="0" fontId="4" fillId="0" borderId="1" xfId="0" applyFont="1" applyFill="1" applyBorder="1" applyAlignment="1">
      <alignment horizontal="left" vertical="center" wrapText="1"/>
    </xf>
    <xf numFmtId="0" fontId="4" fillId="0" borderId="20" xfId="0" applyFont="1" applyFill="1" applyBorder="1" applyAlignment="1">
      <alignment horizontal="center" vertical="center" wrapText="1"/>
    </xf>
    <xf numFmtId="0" fontId="4" fillId="0" borderId="8" xfId="0" applyFont="1" applyFill="1" applyBorder="1" applyAlignment="1">
      <alignment horizontal="left" vertical="center" wrapText="1"/>
    </xf>
    <xf numFmtId="0" fontId="4" fillId="0" borderId="21" xfId="0" applyFont="1" applyFill="1" applyBorder="1" applyAlignment="1">
      <alignment horizontal="center" vertical="center" wrapText="1"/>
    </xf>
    <xf numFmtId="4" fontId="4" fillId="0" borderId="1" xfId="0" applyNumberFormat="1" applyFont="1" applyFill="1" applyBorder="1" applyAlignment="1">
      <alignment horizontal="right" vertical="center" wrapText="1"/>
    </xf>
    <xf numFmtId="0" fontId="1" fillId="0" borderId="1" xfId="0" applyFont="1" applyBorder="1" applyAlignment="1">
      <alignment vertical="center" wrapText="1"/>
    </xf>
    <xf numFmtId="4" fontId="4" fillId="0" borderId="30" xfId="0" applyNumberFormat="1" applyFont="1" applyBorder="1" applyAlignment="1">
      <alignment vertical="center" wrapText="1"/>
    </xf>
    <xf numFmtId="4" fontId="4" fillId="0" borderId="31" xfId="0" applyNumberFormat="1" applyFont="1" applyBorder="1" applyAlignment="1">
      <alignment horizontal="right" vertical="center" wrapText="1"/>
    </xf>
    <xf numFmtId="0" fontId="4" fillId="0" borderId="14" xfId="0" applyFont="1" applyBorder="1" applyAlignment="1">
      <alignment vertical="center" wrapText="1"/>
    </xf>
    <xf numFmtId="0" fontId="3" fillId="0" borderId="33" xfId="0" applyFont="1" applyBorder="1" applyAlignment="1">
      <alignment vertical="center" wrapText="1"/>
    </xf>
    <xf numFmtId="4" fontId="4" fillId="0" borderId="32" xfId="0" applyNumberFormat="1"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vertical="center" wrapText="1"/>
    </xf>
    <xf numFmtId="0" fontId="4" fillId="0" borderId="27" xfId="0" applyFont="1" applyBorder="1" applyAlignment="1">
      <alignment horizontal="center" vertical="center" wrapText="1"/>
    </xf>
    <xf numFmtId="4" fontId="4" fillId="0" borderId="1" xfId="0" applyNumberFormat="1" applyFont="1" applyBorder="1" applyAlignment="1">
      <alignment horizontal="center" vertical="center" wrapText="1"/>
    </xf>
    <xf numFmtId="176" fontId="4" fillId="0" borderId="25" xfId="0" applyNumberFormat="1" applyFont="1" applyBorder="1" applyAlignment="1">
      <alignment horizontal="center" vertical="center" wrapText="1"/>
    </xf>
    <xf numFmtId="0" fontId="0" fillId="0" borderId="32" xfId="0" applyBorder="1">
      <alignment vertical="center"/>
    </xf>
    <xf numFmtId="0" fontId="4" fillId="0" borderId="32" xfId="0" applyFont="1" applyBorder="1" applyAlignment="1">
      <alignment horizontal="center" vertical="center" wrapText="1"/>
    </xf>
    <xf numFmtId="0" fontId="4" fillId="0" borderId="32" xfId="0" applyFont="1" applyFill="1" applyBorder="1" applyAlignment="1">
      <alignment horizontal="center" vertical="center" wrapText="1"/>
    </xf>
    <xf numFmtId="0" fontId="4"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177" fontId="4" fillId="0" borderId="1" xfId="0" applyNumberFormat="1" applyFont="1" applyBorder="1" applyAlignment="1">
      <alignment horizontal="left" vertical="center" wrapText="1"/>
    </xf>
    <xf numFmtId="0" fontId="6" fillId="0" borderId="32" xfId="0" applyFont="1" applyBorder="1" applyAlignment="1">
      <alignment horizontal="center" vertical="center" wrapText="1"/>
    </xf>
    <xf numFmtId="0" fontId="0" fillId="0" borderId="32" xfId="0" applyBorder="1" applyAlignment="1">
      <alignment horizontal="center" vertical="center"/>
    </xf>
    <xf numFmtId="0" fontId="7" fillId="0" borderId="0" xfId="0" applyFont="1">
      <alignment vertical="center"/>
    </xf>
    <xf numFmtId="0" fontId="6" fillId="0" borderId="35" xfId="0" applyFont="1" applyBorder="1" applyAlignment="1">
      <alignment horizontal="center" vertical="center" wrapText="1"/>
    </xf>
    <xf numFmtId="176" fontId="4" fillId="0" borderId="11" xfId="0" applyNumberFormat="1" applyFont="1" applyBorder="1" applyAlignment="1">
      <alignment horizontal="center" vertical="center" wrapText="1"/>
    </xf>
    <xf numFmtId="176" fontId="4" fillId="0" borderId="36" xfId="0" applyNumberFormat="1" applyFont="1" applyBorder="1" applyAlignment="1">
      <alignment horizontal="center" vertical="center" wrapText="1"/>
    </xf>
    <xf numFmtId="0" fontId="4" fillId="0" borderId="34" xfId="0" applyFont="1" applyBorder="1" applyAlignment="1">
      <alignment vertical="center" wrapText="1"/>
    </xf>
    <xf numFmtId="0" fontId="4" fillId="0" borderId="32" xfId="0" applyFont="1" applyBorder="1" applyAlignment="1">
      <alignment vertical="center" wrapText="1"/>
    </xf>
    <xf numFmtId="176" fontId="4" fillId="0" borderId="14" xfId="0" applyNumberFormat="1" applyFont="1" applyBorder="1" applyAlignment="1">
      <alignment horizontal="center" vertical="center" wrapText="1"/>
    </xf>
    <xf numFmtId="176" fontId="4" fillId="0" borderId="37" xfId="0" applyNumberFormat="1" applyFont="1" applyBorder="1" applyAlignment="1">
      <alignment horizontal="center" vertical="center" wrapText="1"/>
    </xf>
    <xf numFmtId="177" fontId="4" fillId="0" borderId="32" xfId="0" applyNumberFormat="1" applyFont="1" applyBorder="1" applyAlignment="1">
      <alignment horizontal="left" vertical="center" wrapText="1"/>
    </xf>
    <xf numFmtId="0" fontId="3" fillId="0" borderId="4" xfId="0" applyFont="1" applyBorder="1" applyAlignment="1">
      <alignment vertical="center" wrapText="1"/>
    </xf>
    <xf numFmtId="4" fontId="4" fillId="0" borderId="38" xfId="0" applyNumberFormat="1" applyFont="1" applyFill="1" applyBorder="1" applyAlignment="1">
      <alignment horizontal="right" vertical="center" wrapText="1"/>
    </xf>
    <xf numFmtId="4" fontId="4" fillId="0" borderId="39" xfId="0" applyNumberFormat="1" applyFont="1" applyFill="1" applyBorder="1" applyAlignment="1">
      <alignment horizontal="right" vertical="center" wrapText="1"/>
    </xf>
    <xf numFmtId="0" fontId="1" fillId="0" borderId="1" xfId="0" applyFont="1" applyBorder="1" applyAlignment="1">
      <alignment vertical="center" wrapText="1"/>
    </xf>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 fillId="0" borderId="4" xfId="0" applyFont="1" applyBorder="1" applyAlignment="1">
      <alignment vertical="center" wrapText="1"/>
    </xf>
    <xf numFmtId="0" fontId="1" fillId="0" borderId="1" xfId="0" applyFont="1" applyFill="1" applyBorder="1" applyAlignment="1">
      <alignment vertical="center" wrapText="1"/>
    </xf>
    <xf numFmtId="0" fontId="1" fillId="0" borderId="1" xfId="0" applyFont="1" applyBorder="1" applyAlignment="1">
      <alignment horizontal="right" vertical="center" wrapText="1"/>
    </xf>
  </cellXfs>
  <cellStyles count="1">
    <cellStyle name="常规"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B7E8BD"/>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topLeftCell="C1" workbookViewId="0">
      <pane ySplit="9" topLeftCell="A10" activePane="bottomLeft" state="frozen"/>
      <selection pane="bottomLeft" activeCell="I15" sqref="I15"/>
    </sheetView>
  </sheetViews>
  <sheetFormatPr defaultColWidth="10" defaultRowHeight="13.5"/>
  <cols>
    <col min="1" max="2" width="9" hidden="1"/>
    <col min="3" max="4" width="23.125" customWidth="1"/>
    <col min="5" max="5" width="22.875" customWidth="1"/>
    <col min="6" max="9" width="23.125" customWidth="1"/>
    <col min="10" max="10" width="9.75" customWidth="1"/>
  </cols>
  <sheetData>
    <row r="1" spans="1:9" ht="22.5" hidden="1">
      <c r="A1" s="1">
        <v>0</v>
      </c>
      <c r="B1" s="1" t="s">
        <v>0</v>
      </c>
      <c r="C1" s="1" t="s">
        <v>1</v>
      </c>
      <c r="D1" s="1" t="s">
        <v>2</v>
      </c>
    </row>
    <row r="2" spans="1:9" ht="22.5" hidden="1">
      <c r="A2" s="1">
        <v>0</v>
      </c>
      <c r="B2" s="1" t="s">
        <v>3</v>
      </c>
      <c r="C2" s="1" t="s">
        <v>4</v>
      </c>
      <c r="D2" s="1" t="s">
        <v>5</v>
      </c>
      <c r="E2" s="1"/>
    </row>
    <row r="3" spans="1:9" hidden="1">
      <c r="A3" s="1">
        <v>0</v>
      </c>
      <c r="B3" s="1" t="s">
        <v>6</v>
      </c>
      <c r="C3" s="1" t="s">
        <v>7</v>
      </c>
      <c r="E3" s="1" t="s">
        <v>8</v>
      </c>
      <c r="F3" s="1" t="s">
        <v>9</v>
      </c>
      <c r="H3" s="1" t="s">
        <v>10</v>
      </c>
      <c r="I3" s="1" t="s">
        <v>11</v>
      </c>
    </row>
    <row r="4" spans="1:9" ht="14.25" customHeight="1">
      <c r="A4" s="1">
        <v>0</v>
      </c>
      <c r="B4" s="1"/>
      <c r="C4" s="27" t="s">
        <v>112</v>
      </c>
    </row>
    <row r="5" spans="1:9" ht="28.7" customHeight="1">
      <c r="A5" s="1">
        <v>0</v>
      </c>
      <c r="C5" s="94" t="s">
        <v>160</v>
      </c>
      <c r="D5" s="94"/>
      <c r="E5" s="94"/>
      <c r="F5" s="94"/>
      <c r="G5" s="94"/>
      <c r="H5" s="94"/>
      <c r="I5" s="94"/>
    </row>
    <row r="6" spans="1:9" ht="14.25" customHeight="1">
      <c r="A6" s="1">
        <v>0</v>
      </c>
      <c r="C6" s="1"/>
      <c r="D6" s="1"/>
      <c r="I6" s="2" t="s">
        <v>104</v>
      </c>
    </row>
    <row r="7" spans="1:9" ht="14.25" customHeight="1">
      <c r="A7" s="1">
        <v>0</v>
      </c>
      <c r="C7" s="95" t="s">
        <v>13</v>
      </c>
      <c r="D7" s="96" t="s">
        <v>161</v>
      </c>
      <c r="E7" s="96"/>
      <c r="F7" s="96"/>
      <c r="G7" s="97" t="s">
        <v>162</v>
      </c>
      <c r="H7" s="97"/>
      <c r="I7" s="97"/>
    </row>
    <row r="8" spans="1:9" ht="14.25" customHeight="1">
      <c r="A8" s="1">
        <v>0</v>
      </c>
      <c r="C8" s="95"/>
      <c r="D8" s="3"/>
      <c r="E8" s="4" t="s">
        <v>14</v>
      </c>
      <c r="F8" s="5" t="s">
        <v>15</v>
      </c>
      <c r="G8" s="6"/>
      <c r="H8" s="4" t="s">
        <v>14</v>
      </c>
      <c r="I8" s="7" t="s">
        <v>15</v>
      </c>
    </row>
    <row r="9" spans="1:9" ht="19.899999999999999" customHeight="1">
      <c r="A9" s="1">
        <v>0</v>
      </c>
      <c r="C9" s="8" t="s">
        <v>16</v>
      </c>
      <c r="D9" s="9" t="s">
        <v>17</v>
      </c>
      <c r="E9" s="10" t="s">
        <v>18</v>
      </c>
      <c r="F9" s="11" t="s">
        <v>19</v>
      </c>
      <c r="G9" s="9" t="s">
        <v>20</v>
      </c>
      <c r="H9" s="10" t="s">
        <v>21</v>
      </c>
      <c r="I9" s="12" t="s">
        <v>22</v>
      </c>
    </row>
    <row r="10" spans="1:9" ht="19.899999999999999" customHeight="1">
      <c r="A10" s="1" t="s">
        <v>23</v>
      </c>
      <c r="B10" s="1" t="s">
        <v>24</v>
      </c>
      <c r="C10" s="13" t="s">
        <v>25</v>
      </c>
      <c r="D10" s="14">
        <f>E10+F10</f>
        <v>99.670399999999987</v>
      </c>
      <c r="E10" s="63">
        <f>SUM(E11:E19)</f>
        <v>40.961799999999997</v>
      </c>
      <c r="F10" s="16">
        <f>SUM(F11:F19)</f>
        <v>58.70859999999999</v>
      </c>
      <c r="G10" s="14">
        <f>H10+I10</f>
        <v>91.942699999999988</v>
      </c>
      <c r="H10" s="14">
        <f>SUM(H11:H19)</f>
        <v>35.804099999999998</v>
      </c>
      <c r="I10" s="16">
        <f>SUM(I11:I19)</f>
        <v>56.13859999999999</v>
      </c>
    </row>
    <row r="11" spans="1:9" ht="19.899999999999999" customHeight="1">
      <c r="A11" s="1" t="s">
        <v>23</v>
      </c>
      <c r="B11" s="1" t="s">
        <v>26</v>
      </c>
      <c r="C11" s="13" t="s">
        <v>27</v>
      </c>
      <c r="D11" s="14">
        <f t="shared" ref="D11:D19" si="0">E11+F11</f>
        <v>78.199999999999989</v>
      </c>
      <c r="E11" s="15">
        <f>26.4+2</f>
        <v>28.4</v>
      </c>
      <c r="F11" s="16">
        <v>49.8</v>
      </c>
      <c r="G11" s="14">
        <f>H11+I11</f>
        <v>70.47229999999999</v>
      </c>
      <c r="H11" s="14">
        <f>20.2423+3</f>
        <v>23.2423</v>
      </c>
      <c r="I11" s="16">
        <v>47.23</v>
      </c>
    </row>
    <row r="12" spans="1:9" ht="19.899999999999999" customHeight="1">
      <c r="A12" s="1" t="s">
        <v>23</v>
      </c>
      <c r="B12" s="1" t="s">
        <v>28</v>
      </c>
      <c r="C12" s="13" t="s">
        <v>29</v>
      </c>
      <c r="D12" s="14">
        <f t="shared" si="0"/>
        <v>4.8582000000000001</v>
      </c>
      <c r="E12" s="15">
        <v>3.1496</v>
      </c>
      <c r="F12" s="16">
        <v>1.7086000000000001</v>
      </c>
      <c r="G12" s="14">
        <f t="shared" ref="G12:G19" si="1">H12+I12</f>
        <v>4.8582000000000001</v>
      </c>
      <c r="H12" s="14">
        <f>1.3096+1.84</f>
        <v>3.1496000000000004</v>
      </c>
      <c r="I12" s="14">
        <f>0.2086+1.5</f>
        <v>1.7086000000000001</v>
      </c>
    </row>
    <row r="13" spans="1:9" ht="19.899999999999999" customHeight="1">
      <c r="A13" s="1" t="s">
        <v>23</v>
      </c>
      <c r="B13" s="1" t="s">
        <v>30</v>
      </c>
      <c r="C13" s="13" t="s">
        <v>31</v>
      </c>
      <c r="D13" s="14">
        <f t="shared" si="0"/>
        <v>4.2507000000000001</v>
      </c>
      <c r="E13" s="15">
        <v>3.5006999999999997</v>
      </c>
      <c r="F13" s="16">
        <v>0.75</v>
      </c>
      <c r="G13" s="14">
        <f t="shared" si="1"/>
        <v>4.2507000000000001</v>
      </c>
      <c r="H13" s="14">
        <f>0.6807+2.82</f>
        <v>3.5006999999999997</v>
      </c>
      <c r="I13" s="14">
        <v>0.75</v>
      </c>
    </row>
    <row r="14" spans="1:9" ht="19.899999999999999" customHeight="1">
      <c r="A14" s="1" t="s">
        <v>23</v>
      </c>
      <c r="B14" s="1" t="s">
        <v>32</v>
      </c>
      <c r="C14" s="13" t="s">
        <v>33</v>
      </c>
      <c r="D14" s="14">
        <f t="shared" si="0"/>
        <v>2.0707</v>
      </c>
      <c r="E14" s="15">
        <v>1.2706999999999999</v>
      </c>
      <c r="F14" s="16">
        <v>0.8</v>
      </c>
      <c r="G14" s="14">
        <f t="shared" si="1"/>
        <v>2.0707</v>
      </c>
      <c r="H14" s="14">
        <v>1.2706999999999999</v>
      </c>
      <c r="I14" s="14">
        <v>0.8</v>
      </c>
    </row>
    <row r="15" spans="1:9" ht="19.899999999999999" customHeight="1">
      <c r="A15" s="1" t="s">
        <v>23</v>
      </c>
      <c r="B15" s="1" t="s">
        <v>34</v>
      </c>
      <c r="C15" s="13" t="s">
        <v>35</v>
      </c>
      <c r="D15" s="14">
        <f t="shared" si="0"/>
        <v>1.9</v>
      </c>
      <c r="E15" s="15">
        <v>0</v>
      </c>
      <c r="F15" s="16">
        <v>1.9</v>
      </c>
      <c r="G15" s="14">
        <f t="shared" si="1"/>
        <v>1.9</v>
      </c>
      <c r="H15" s="14">
        <v>0</v>
      </c>
      <c r="I15" s="14">
        <v>1.9</v>
      </c>
    </row>
    <row r="16" spans="1:9" ht="19.899999999999999" customHeight="1">
      <c r="A16" s="1" t="s">
        <v>23</v>
      </c>
      <c r="B16" s="1" t="s">
        <v>36</v>
      </c>
      <c r="C16" s="13" t="s">
        <v>37</v>
      </c>
      <c r="D16" s="14">
        <f t="shared" si="0"/>
        <v>1.6754</v>
      </c>
      <c r="E16" s="15">
        <v>1.6754</v>
      </c>
      <c r="F16" s="16">
        <v>0</v>
      </c>
      <c r="G16" s="14">
        <f t="shared" si="1"/>
        <v>1.6754</v>
      </c>
      <c r="H16" s="14">
        <v>1.6754</v>
      </c>
      <c r="I16" s="14">
        <v>0</v>
      </c>
    </row>
    <row r="17" spans="1:9" ht="19.899999999999999" customHeight="1">
      <c r="A17" s="1" t="s">
        <v>23</v>
      </c>
      <c r="B17" s="1" t="s">
        <v>38</v>
      </c>
      <c r="C17" s="13" t="s">
        <v>39</v>
      </c>
      <c r="D17" s="14">
        <f t="shared" si="0"/>
        <v>4.5353000000000003</v>
      </c>
      <c r="E17" s="15">
        <v>1.8352999999999999</v>
      </c>
      <c r="F17" s="16">
        <v>2.7</v>
      </c>
      <c r="G17" s="14">
        <f t="shared" si="1"/>
        <v>4.5353000000000003</v>
      </c>
      <c r="H17" s="14">
        <f>0.6353+1.2</f>
        <v>1.8352999999999999</v>
      </c>
      <c r="I17" s="14">
        <v>2.7</v>
      </c>
    </row>
    <row r="18" spans="1:9" ht="19.899999999999999" customHeight="1">
      <c r="A18" s="1" t="s">
        <v>23</v>
      </c>
      <c r="B18" s="1" t="s">
        <v>40</v>
      </c>
      <c r="C18" s="13" t="s">
        <v>41</v>
      </c>
      <c r="D18" s="14">
        <f t="shared" si="0"/>
        <v>0.36530000000000001</v>
      </c>
      <c r="E18" s="15">
        <v>0.36530000000000001</v>
      </c>
      <c r="F18" s="16">
        <v>0</v>
      </c>
      <c r="G18" s="14">
        <f t="shared" si="1"/>
        <v>0.36530000000000001</v>
      </c>
      <c r="H18" s="14">
        <v>0.36530000000000001</v>
      </c>
      <c r="I18" s="14">
        <v>0</v>
      </c>
    </row>
    <row r="19" spans="1:9" ht="19.899999999999999" customHeight="1">
      <c r="A19" s="1" t="s">
        <v>23</v>
      </c>
      <c r="B19" s="1" t="s">
        <v>42</v>
      </c>
      <c r="C19" s="13" t="s">
        <v>43</v>
      </c>
      <c r="D19" s="14">
        <f t="shared" si="0"/>
        <v>1.8148</v>
      </c>
      <c r="E19" s="15">
        <v>0.76479999999999992</v>
      </c>
      <c r="F19" s="16">
        <v>1.05</v>
      </c>
      <c r="G19" s="14">
        <f t="shared" si="1"/>
        <v>1.8148</v>
      </c>
      <c r="H19" s="14">
        <f>0.5748+0.19</f>
        <v>0.76479999999999992</v>
      </c>
      <c r="I19" s="14">
        <v>1.05</v>
      </c>
    </row>
    <row r="20" spans="1:9" ht="14.25" customHeight="1">
      <c r="A20" s="1">
        <v>0</v>
      </c>
      <c r="C20" s="98" t="s">
        <v>44</v>
      </c>
      <c r="D20" s="98"/>
      <c r="E20" s="98"/>
      <c r="F20" s="98"/>
      <c r="G20" s="98"/>
      <c r="H20" s="98"/>
      <c r="I20" s="98"/>
    </row>
    <row r="21" spans="1:9" ht="14.25" customHeight="1">
      <c r="A21" s="1">
        <v>0</v>
      </c>
      <c r="C21" s="93" t="s">
        <v>45</v>
      </c>
      <c r="D21" s="93"/>
      <c r="E21" s="93"/>
      <c r="F21" s="93"/>
      <c r="G21" s="93"/>
      <c r="H21" s="93"/>
      <c r="I21" s="93"/>
    </row>
    <row r="25" spans="1:9">
      <c r="G25" t="s">
        <v>185</v>
      </c>
    </row>
  </sheetData>
  <mergeCells count="6">
    <mergeCell ref="C21:I21"/>
    <mergeCell ref="C5:I5"/>
    <mergeCell ref="C7:C8"/>
    <mergeCell ref="D7:F7"/>
    <mergeCell ref="G7:I7"/>
    <mergeCell ref="C20:I20"/>
  </mergeCells>
  <phoneticPr fontId="5" type="noConversion"/>
  <pageMargins left="0.74803149606299213" right="0.74803149606299213" top="0.27559055118110237" bottom="0.27559055118110237" header="0" footer="0"/>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C4" workbookViewId="0">
      <selection activeCell="E40" sqref="E40:E41"/>
    </sheetView>
  </sheetViews>
  <sheetFormatPr defaultColWidth="10" defaultRowHeight="13.5"/>
  <cols>
    <col min="1" max="2" width="9" hidden="1"/>
    <col min="3" max="3" width="38.875" customWidth="1"/>
    <col min="4" max="4" width="18.75" customWidth="1"/>
    <col min="5" max="5" width="28.875" customWidth="1"/>
    <col min="6" max="6" width="25" customWidth="1"/>
    <col min="7" max="7" width="9" hidden="1"/>
    <col min="8" max="8" width="9.75" customWidth="1"/>
  </cols>
  <sheetData>
    <row r="1" spans="1:8" ht="22.5" hidden="1">
      <c r="A1" s="1">
        <v>0</v>
      </c>
      <c r="B1" s="1" t="s">
        <v>56</v>
      </c>
      <c r="C1" s="1" t="s">
        <v>1</v>
      </c>
      <c r="D1" s="1"/>
    </row>
    <row r="2" spans="1:8" ht="22.5" hidden="1">
      <c r="A2" s="1">
        <v>0</v>
      </c>
      <c r="B2" s="1" t="s">
        <v>3</v>
      </c>
      <c r="C2" s="1" t="s">
        <v>46</v>
      </c>
      <c r="D2" s="1" t="s">
        <v>4</v>
      </c>
      <c r="E2" s="1" t="s">
        <v>47</v>
      </c>
      <c r="F2" s="1" t="s">
        <v>5</v>
      </c>
    </row>
    <row r="3" spans="1:8" hidden="1">
      <c r="A3" s="1">
        <v>0</v>
      </c>
      <c r="B3" s="1" t="s">
        <v>48</v>
      </c>
      <c r="C3" s="1" t="s">
        <v>49</v>
      </c>
      <c r="E3" s="1" t="s">
        <v>57</v>
      </c>
      <c r="F3" s="1" t="s">
        <v>58</v>
      </c>
      <c r="G3" s="1" t="s">
        <v>50</v>
      </c>
    </row>
    <row r="4" spans="1:8" ht="14.25" customHeight="1">
      <c r="A4" s="1">
        <v>0</v>
      </c>
      <c r="C4" s="17" t="s">
        <v>113</v>
      </c>
    </row>
    <row r="5" spans="1:8" ht="28.7" customHeight="1">
      <c r="A5" s="1">
        <v>0</v>
      </c>
      <c r="C5" s="94" t="s">
        <v>59</v>
      </c>
      <c r="D5" s="94"/>
      <c r="E5" s="94"/>
      <c r="F5" s="94"/>
    </row>
    <row r="6" spans="1:8" ht="14.25" customHeight="1" thickBot="1">
      <c r="A6" s="1">
        <v>0</v>
      </c>
      <c r="F6" s="2" t="s">
        <v>12</v>
      </c>
    </row>
    <row r="7" spans="1:8" ht="21.95" customHeight="1" thickBot="1">
      <c r="A7" s="1">
        <v>0</v>
      </c>
      <c r="C7" s="18" t="s">
        <v>51</v>
      </c>
      <c r="D7" s="19" t="s">
        <v>60</v>
      </c>
      <c r="E7" s="19" t="s">
        <v>61</v>
      </c>
      <c r="F7" s="18" t="s">
        <v>62</v>
      </c>
    </row>
    <row r="8" spans="1:8" ht="19.899999999999999" customHeight="1">
      <c r="A8" s="1" t="s">
        <v>23</v>
      </c>
      <c r="B8" s="1" t="s">
        <v>63</v>
      </c>
      <c r="C8" s="20" t="s">
        <v>181</v>
      </c>
      <c r="D8" s="21" t="s">
        <v>64</v>
      </c>
      <c r="E8" s="22">
        <f>E9+E11</f>
        <v>18.18</v>
      </c>
      <c r="F8" s="22">
        <f>F9+F11</f>
        <v>4.5</v>
      </c>
      <c r="G8" s="1">
        <v>1</v>
      </c>
      <c r="H8" s="29"/>
    </row>
    <row r="9" spans="1:8" ht="19.899999999999999" customHeight="1">
      <c r="A9" s="1" t="s">
        <v>23</v>
      </c>
      <c r="B9" s="1" t="s">
        <v>52</v>
      </c>
      <c r="C9" s="20" t="s">
        <v>65</v>
      </c>
      <c r="D9" s="21" t="s">
        <v>18</v>
      </c>
      <c r="E9" s="22">
        <v>9.0500000000000007</v>
      </c>
      <c r="F9" s="23">
        <v>3</v>
      </c>
      <c r="G9" s="1">
        <v>2</v>
      </c>
    </row>
    <row r="10" spans="1:8" ht="22.7" customHeight="1">
      <c r="A10" s="1" t="s">
        <v>23</v>
      </c>
      <c r="B10" s="1" t="s">
        <v>66</v>
      </c>
      <c r="C10" s="20" t="s">
        <v>67</v>
      </c>
      <c r="D10" s="21" t="s">
        <v>19</v>
      </c>
      <c r="E10" s="22">
        <v>0</v>
      </c>
      <c r="F10" s="23">
        <v>0</v>
      </c>
      <c r="G10" s="1">
        <v>3</v>
      </c>
    </row>
    <row r="11" spans="1:8" ht="19.899999999999999" customHeight="1">
      <c r="A11" s="1" t="s">
        <v>23</v>
      </c>
      <c r="B11" s="1" t="s">
        <v>54</v>
      </c>
      <c r="C11" s="20" t="s">
        <v>68</v>
      </c>
      <c r="D11" s="21" t="s">
        <v>69</v>
      </c>
      <c r="E11" s="22">
        <v>9.1300000000000008</v>
      </c>
      <c r="F11" s="23">
        <v>1.5</v>
      </c>
      <c r="G11" s="1">
        <v>4</v>
      </c>
    </row>
    <row r="12" spans="1:8" ht="22.7" customHeight="1" thickBot="1">
      <c r="A12" s="1" t="s">
        <v>23</v>
      </c>
      <c r="B12" s="1" t="s">
        <v>70</v>
      </c>
      <c r="C12" s="24" t="s">
        <v>67</v>
      </c>
      <c r="D12" s="25" t="s">
        <v>21</v>
      </c>
      <c r="E12" s="26">
        <v>3.53</v>
      </c>
      <c r="F12" s="23">
        <v>0</v>
      </c>
      <c r="G12" s="1">
        <v>5</v>
      </c>
    </row>
    <row r="13" spans="1:8" ht="19.899999999999999" customHeight="1">
      <c r="A13" s="1" t="s">
        <v>23</v>
      </c>
      <c r="B13" s="1" t="s">
        <v>71</v>
      </c>
      <c r="C13" s="20" t="s">
        <v>182</v>
      </c>
      <c r="D13" s="21" t="s">
        <v>72</v>
      </c>
      <c r="E13" s="49">
        <v>3.53</v>
      </c>
      <c r="F13" s="91">
        <f>F14+F15</f>
        <v>3.53</v>
      </c>
      <c r="G13" s="1">
        <v>6</v>
      </c>
      <c r="H13" s="29"/>
    </row>
    <row r="14" spans="1:8" ht="19.899999999999999" customHeight="1">
      <c r="A14" s="1" t="s">
        <v>23</v>
      </c>
      <c r="B14" s="1" t="s">
        <v>53</v>
      </c>
      <c r="C14" s="20" t="s">
        <v>65</v>
      </c>
      <c r="D14" s="21" t="s">
        <v>73</v>
      </c>
      <c r="E14" s="49">
        <v>0</v>
      </c>
      <c r="F14" s="49">
        <v>0</v>
      </c>
      <c r="G14" s="1">
        <v>7</v>
      </c>
      <c r="H14" s="29"/>
    </row>
    <row r="15" spans="1:8" ht="19.899999999999999" customHeight="1" thickBot="1">
      <c r="A15" s="1" t="s">
        <v>23</v>
      </c>
      <c r="B15" s="1" t="s">
        <v>55</v>
      </c>
      <c r="C15" s="24" t="s">
        <v>68</v>
      </c>
      <c r="D15" s="25" t="s">
        <v>74</v>
      </c>
      <c r="E15" s="50">
        <v>3.53</v>
      </c>
      <c r="F15" s="92">
        <v>3.53</v>
      </c>
      <c r="G15" s="1">
        <v>8</v>
      </c>
      <c r="H15" s="29"/>
    </row>
    <row r="16" spans="1:8" ht="19.899999999999999" customHeight="1">
      <c r="A16" s="1" t="s">
        <v>23</v>
      </c>
      <c r="B16" s="1" t="s">
        <v>75</v>
      </c>
      <c r="C16" s="57" t="s">
        <v>186</v>
      </c>
      <c r="D16" s="58" t="s">
        <v>76</v>
      </c>
      <c r="E16" s="49">
        <f>E17+E18</f>
        <v>3</v>
      </c>
      <c r="F16" s="49">
        <f>F17+F18</f>
        <v>2</v>
      </c>
      <c r="G16" s="1">
        <v>9</v>
      </c>
    </row>
    <row r="17" spans="1:7" ht="19.899999999999999" customHeight="1">
      <c r="A17" s="1" t="s">
        <v>23</v>
      </c>
      <c r="B17" s="1" t="s">
        <v>77</v>
      </c>
      <c r="C17" s="57" t="s">
        <v>65</v>
      </c>
      <c r="D17" s="58" t="s">
        <v>78</v>
      </c>
      <c r="E17" s="49">
        <v>1.1000000000000001</v>
      </c>
      <c r="F17" s="49">
        <v>0.36</v>
      </c>
      <c r="G17" s="1">
        <v>10</v>
      </c>
    </row>
    <row r="18" spans="1:7" ht="19.899999999999999" customHeight="1">
      <c r="A18" s="1" t="s">
        <v>23</v>
      </c>
      <c r="B18" s="1" t="s">
        <v>79</v>
      </c>
      <c r="C18" s="59" t="s">
        <v>68</v>
      </c>
      <c r="D18" s="60" t="s">
        <v>80</v>
      </c>
      <c r="E18" s="50">
        <v>1.9</v>
      </c>
      <c r="F18" s="50">
        <v>1.64</v>
      </c>
      <c r="G18" s="1">
        <v>11</v>
      </c>
    </row>
    <row r="19" spans="1:7" ht="19.899999999999999" customHeight="1">
      <c r="A19" s="1" t="s">
        <v>23</v>
      </c>
      <c r="B19" s="1" t="s">
        <v>81</v>
      </c>
      <c r="C19" s="57" t="s">
        <v>183</v>
      </c>
      <c r="D19" s="58" t="s">
        <v>82</v>
      </c>
      <c r="E19" s="49">
        <f>E20+E23</f>
        <v>4.07</v>
      </c>
      <c r="F19" s="49">
        <f>F20+F23</f>
        <v>4.07</v>
      </c>
      <c r="G19" s="1">
        <v>12</v>
      </c>
    </row>
    <row r="20" spans="1:7" ht="19.899999999999999" customHeight="1">
      <c r="A20" s="1" t="s">
        <v>23</v>
      </c>
      <c r="B20" s="1" t="s">
        <v>83</v>
      </c>
      <c r="C20" s="57" t="s">
        <v>65</v>
      </c>
      <c r="D20" s="58" t="s">
        <v>84</v>
      </c>
      <c r="E20" s="49">
        <v>0</v>
      </c>
      <c r="F20" s="61">
        <v>0</v>
      </c>
      <c r="G20" s="1">
        <v>13</v>
      </c>
    </row>
    <row r="21" spans="1:7" ht="19.899999999999999" customHeight="1">
      <c r="A21" s="1" t="s">
        <v>23</v>
      </c>
      <c r="B21" s="1" t="s">
        <v>85</v>
      </c>
      <c r="C21" s="57" t="s">
        <v>86</v>
      </c>
      <c r="D21" s="58"/>
      <c r="E21" s="49">
        <v>0</v>
      </c>
      <c r="F21" s="61">
        <v>0</v>
      </c>
      <c r="G21" s="1">
        <v>14</v>
      </c>
    </row>
    <row r="22" spans="1:7" ht="22.7" customHeight="1">
      <c r="A22" s="1" t="s">
        <v>23</v>
      </c>
      <c r="B22" s="1" t="s">
        <v>87</v>
      </c>
      <c r="C22" s="57" t="s">
        <v>88</v>
      </c>
      <c r="D22" s="58" t="s">
        <v>89</v>
      </c>
      <c r="E22" s="49">
        <v>0</v>
      </c>
      <c r="F22" s="61">
        <v>0</v>
      </c>
      <c r="G22" s="1">
        <v>15</v>
      </c>
    </row>
    <row r="23" spans="1:7" ht="19.899999999999999" customHeight="1">
      <c r="A23" s="1" t="s">
        <v>23</v>
      </c>
      <c r="B23" s="1" t="s">
        <v>90</v>
      </c>
      <c r="C23" s="57" t="s">
        <v>68</v>
      </c>
      <c r="D23" s="58" t="s">
        <v>91</v>
      </c>
      <c r="E23" s="49">
        <v>4.07</v>
      </c>
      <c r="F23" s="61">
        <v>4.07</v>
      </c>
      <c r="G23" s="1">
        <v>16</v>
      </c>
    </row>
    <row r="24" spans="1:7" ht="19.899999999999999" customHeight="1">
      <c r="A24" s="1" t="s">
        <v>23</v>
      </c>
      <c r="B24" s="1" t="s">
        <v>92</v>
      </c>
      <c r="C24" s="57" t="s">
        <v>86</v>
      </c>
      <c r="D24" s="58"/>
      <c r="E24" s="49">
        <v>1.5</v>
      </c>
      <c r="F24" s="49">
        <v>1.5</v>
      </c>
      <c r="G24" s="1">
        <v>17</v>
      </c>
    </row>
    <row r="25" spans="1:7" ht="22.7" customHeight="1">
      <c r="A25" s="1" t="s">
        <v>23</v>
      </c>
      <c r="B25" s="1" t="s">
        <v>93</v>
      </c>
      <c r="C25" s="59" t="s">
        <v>94</v>
      </c>
      <c r="D25" s="60" t="s">
        <v>95</v>
      </c>
      <c r="E25" s="50">
        <v>2.57</v>
      </c>
      <c r="F25" s="50">
        <v>2.57</v>
      </c>
      <c r="G25" s="1">
        <v>18</v>
      </c>
    </row>
    <row r="26" spans="1:7" ht="19.899999999999999" customHeight="1">
      <c r="A26" s="1" t="s">
        <v>23</v>
      </c>
      <c r="B26" s="1" t="s">
        <v>96</v>
      </c>
      <c r="C26" s="57" t="s">
        <v>184</v>
      </c>
      <c r="D26" s="58" t="s">
        <v>97</v>
      </c>
      <c r="E26" s="49">
        <f>E27+E28</f>
        <v>3</v>
      </c>
      <c r="F26" s="49">
        <f>F27+F28</f>
        <v>1.1803999999999999</v>
      </c>
      <c r="G26" s="1">
        <v>19</v>
      </c>
    </row>
    <row r="27" spans="1:7" ht="19.899999999999999" customHeight="1">
      <c r="A27" s="1" t="s">
        <v>23</v>
      </c>
      <c r="B27" s="1" t="s">
        <v>98</v>
      </c>
      <c r="C27" s="57" t="s">
        <v>65</v>
      </c>
      <c r="D27" s="58" t="s">
        <v>99</v>
      </c>
      <c r="E27" s="49">
        <v>1.1000000000000001</v>
      </c>
      <c r="F27" s="49">
        <v>0.3604</v>
      </c>
      <c r="G27" s="1">
        <v>20</v>
      </c>
    </row>
    <row r="28" spans="1:7" ht="19.899999999999999" customHeight="1" thickBot="1">
      <c r="A28" s="1" t="s">
        <v>23</v>
      </c>
      <c r="B28" s="1" t="s">
        <v>100</v>
      </c>
      <c r="C28" s="59" t="s">
        <v>68</v>
      </c>
      <c r="D28" s="60" t="s">
        <v>101</v>
      </c>
      <c r="E28" s="50">
        <v>1.9</v>
      </c>
      <c r="F28" s="50">
        <v>0.82</v>
      </c>
      <c r="G28" s="1">
        <v>21</v>
      </c>
    </row>
    <row r="29" spans="1:7" ht="14.25" customHeight="1">
      <c r="A29" s="1">
        <v>0</v>
      </c>
      <c r="C29" s="99" t="s">
        <v>102</v>
      </c>
      <c r="D29" s="99"/>
      <c r="E29" s="99"/>
      <c r="F29" s="99"/>
      <c r="G29" s="1"/>
    </row>
    <row r="30" spans="1:7" ht="14.25" customHeight="1">
      <c r="A30" s="1">
        <v>0</v>
      </c>
      <c r="C30" s="93" t="s">
        <v>103</v>
      </c>
      <c r="D30" s="93"/>
      <c r="E30" s="93"/>
      <c r="F30" s="93"/>
      <c r="G30" s="1"/>
    </row>
    <row r="31" spans="1:7" ht="14.25" customHeight="1">
      <c r="G31" s="1"/>
    </row>
  </sheetData>
  <mergeCells count="3">
    <mergeCell ref="C5:F5"/>
    <mergeCell ref="C29:F29"/>
    <mergeCell ref="C30:F30"/>
  </mergeCells>
  <phoneticPr fontId="5" type="noConversion"/>
  <pageMargins left="0.74803149606299213" right="0.74803149606299213" top="0.27559055118110237" bottom="0.27559055118110237"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workbookViewId="0">
      <selection activeCell="D22" sqref="D22"/>
    </sheetView>
  </sheetViews>
  <sheetFormatPr defaultRowHeight="13.5"/>
  <cols>
    <col min="1" max="1" width="38" customWidth="1"/>
    <col min="2" max="2" width="19" customWidth="1"/>
    <col min="3" max="3" width="13.625" customWidth="1"/>
    <col min="4" max="4" width="19.5" customWidth="1"/>
    <col min="5" max="5" width="18.625" customWidth="1"/>
  </cols>
  <sheetData>
    <row r="1" spans="1:5" ht="22.5" customHeight="1">
      <c r="A1" t="s">
        <v>114</v>
      </c>
    </row>
    <row r="2" spans="1:5" ht="19.5">
      <c r="A2" s="94" t="s">
        <v>163</v>
      </c>
      <c r="B2" s="94"/>
      <c r="C2" s="94"/>
      <c r="D2" s="94"/>
      <c r="E2" s="29"/>
    </row>
    <row r="3" spans="1:5" ht="14.25" thickBot="1">
      <c r="A3" s="100" t="s">
        <v>12</v>
      </c>
      <c r="B3" s="100"/>
      <c r="C3" s="100"/>
      <c r="D3" s="100"/>
      <c r="E3" s="100"/>
    </row>
    <row r="4" spans="1:5" ht="60.75" customHeight="1" thickBot="1">
      <c r="A4" s="31" t="s">
        <v>51</v>
      </c>
      <c r="B4" s="19" t="s">
        <v>16</v>
      </c>
      <c r="C4" s="19" t="s">
        <v>61</v>
      </c>
      <c r="D4" s="32" t="s">
        <v>62</v>
      </c>
      <c r="E4" s="32" t="s">
        <v>105</v>
      </c>
    </row>
    <row r="5" spans="1:5" ht="37.5" customHeight="1" thickBot="1">
      <c r="A5" s="39" t="s">
        <v>212</v>
      </c>
      <c r="B5" s="34" t="s">
        <v>109</v>
      </c>
      <c r="C5" s="35">
        <f>D5+E5</f>
        <v>14.649999999999999</v>
      </c>
      <c r="D5" s="64">
        <f>D6+D7</f>
        <v>4.5</v>
      </c>
      <c r="E5" s="40">
        <f>E6+E7</f>
        <v>10.149999999999999</v>
      </c>
    </row>
    <row r="6" spans="1:5" ht="43.5" customHeight="1">
      <c r="A6" s="38" t="s">
        <v>106</v>
      </c>
      <c r="B6" s="21" t="s">
        <v>110</v>
      </c>
      <c r="C6" s="47">
        <f t="shared" ref="C6:C7" si="0">D6+E6</f>
        <v>9.0500000000000007</v>
      </c>
      <c r="D6" s="47">
        <v>3</v>
      </c>
      <c r="E6" s="36">
        <v>6.05</v>
      </c>
    </row>
    <row r="7" spans="1:5" ht="35.25" customHeight="1" thickBot="1">
      <c r="A7" s="33" t="s">
        <v>107</v>
      </c>
      <c r="B7" s="25" t="s">
        <v>111</v>
      </c>
      <c r="C7" s="26">
        <f t="shared" si="0"/>
        <v>5.6</v>
      </c>
      <c r="D7" s="26">
        <v>1.5</v>
      </c>
      <c r="E7" s="40">
        <f>3.35+0.75</f>
        <v>4.0999999999999996</v>
      </c>
    </row>
    <row r="8" spans="1:5">
      <c r="A8" s="93" t="s">
        <v>108</v>
      </c>
      <c r="B8" s="93"/>
      <c r="C8" s="93"/>
      <c r="D8" s="93"/>
      <c r="E8" s="93"/>
    </row>
  </sheetData>
  <mergeCells count="3">
    <mergeCell ref="A2:D2"/>
    <mergeCell ref="A3:E3"/>
    <mergeCell ref="A8:E8"/>
  </mergeCells>
  <phoneticPr fontId="5" type="noConversion"/>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4"/>
  <sheetViews>
    <sheetView topLeftCell="A4" workbookViewId="0">
      <selection activeCell="E20" sqref="E20"/>
    </sheetView>
  </sheetViews>
  <sheetFormatPr defaultColWidth="10" defaultRowHeight="13.5"/>
  <cols>
    <col min="1" max="1" width="10.375" style="29" customWidth="1"/>
    <col min="2" max="2" width="38.125" style="51" customWidth="1"/>
    <col min="3" max="3" width="20.125" style="51" customWidth="1"/>
    <col min="4" max="4" width="21.625" style="51" customWidth="1"/>
    <col min="5" max="5" width="33.875" style="51" customWidth="1"/>
    <col min="6" max="6" width="20.75" style="51" customWidth="1"/>
    <col min="7" max="8" width="10" style="29"/>
    <col min="9" max="9" width="9.75" style="29" customWidth="1"/>
    <col min="10" max="16384" width="10" style="29"/>
  </cols>
  <sheetData>
    <row r="1" spans="1:8" ht="22.5" hidden="1">
      <c r="A1" s="27" t="s">
        <v>115</v>
      </c>
      <c r="B1" s="52"/>
      <c r="C1" s="52" t="s">
        <v>116</v>
      </c>
    </row>
    <row r="2" spans="1:8" ht="22.5" hidden="1">
      <c r="A2" s="27" t="s">
        <v>3</v>
      </c>
      <c r="B2" s="52"/>
      <c r="C2" s="52" t="s">
        <v>117</v>
      </c>
      <c r="D2" s="52" t="s">
        <v>118</v>
      </c>
      <c r="E2" s="52"/>
      <c r="F2" s="52" t="s">
        <v>119</v>
      </c>
      <c r="G2" s="27" t="s">
        <v>120</v>
      </c>
    </row>
    <row r="3" spans="1:8" hidden="1">
      <c r="A3" s="27" t="s">
        <v>50</v>
      </c>
      <c r="B3" s="52"/>
      <c r="C3" s="52" t="s">
        <v>121</v>
      </c>
      <c r="D3" s="52" t="s">
        <v>122</v>
      </c>
      <c r="E3" s="52"/>
      <c r="F3" s="52" t="s">
        <v>123</v>
      </c>
      <c r="G3" s="27" t="s">
        <v>124</v>
      </c>
      <c r="H3" s="27" t="s">
        <v>125</v>
      </c>
    </row>
    <row r="4" spans="1:8" ht="14.25" customHeight="1">
      <c r="A4" s="17" t="s">
        <v>132</v>
      </c>
      <c r="B4" s="52"/>
    </row>
    <row r="5" spans="1:8" ht="28.7" customHeight="1">
      <c r="A5" s="94" t="s">
        <v>167</v>
      </c>
      <c r="B5" s="94"/>
      <c r="C5" s="94"/>
      <c r="D5" s="94"/>
      <c r="E5" s="94"/>
      <c r="F5" s="94"/>
    </row>
    <row r="6" spans="1:8" ht="14.25" customHeight="1" thickBot="1">
      <c r="A6" s="100" t="s">
        <v>12</v>
      </c>
      <c r="B6" s="100"/>
      <c r="C6" s="100"/>
      <c r="D6" s="100"/>
      <c r="E6" s="100"/>
      <c r="F6" s="100"/>
    </row>
    <row r="7" spans="1:8" ht="24.2" customHeight="1" thickBot="1">
      <c r="A7" s="31" t="s">
        <v>126</v>
      </c>
      <c r="B7" s="31" t="s">
        <v>136</v>
      </c>
      <c r="C7" s="31" t="s">
        <v>127</v>
      </c>
      <c r="D7" s="31" t="s">
        <v>128</v>
      </c>
      <c r="E7" s="19" t="s">
        <v>140</v>
      </c>
      <c r="F7" s="18" t="s">
        <v>129</v>
      </c>
    </row>
    <row r="8" spans="1:8" ht="30.75" customHeight="1">
      <c r="A8" s="41">
        <v>1</v>
      </c>
      <c r="B8" s="54" t="s">
        <v>170</v>
      </c>
      <c r="C8" s="55" t="s">
        <v>130</v>
      </c>
      <c r="D8" s="41" t="s">
        <v>193</v>
      </c>
      <c r="E8" s="53" t="s">
        <v>207</v>
      </c>
      <c r="F8" s="56">
        <v>1</v>
      </c>
      <c r="G8" s="27"/>
      <c r="H8" s="27"/>
    </row>
    <row r="9" spans="1:8" ht="25.5" customHeight="1">
      <c r="A9" s="41">
        <v>2</v>
      </c>
      <c r="B9" s="54" t="s">
        <v>217</v>
      </c>
      <c r="C9" s="55" t="s">
        <v>130</v>
      </c>
      <c r="D9" s="41" t="s">
        <v>194</v>
      </c>
      <c r="E9" s="53" t="s">
        <v>213</v>
      </c>
      <c r="F9" s="56">
        <v>0.19</v>
      </c>
      <c r="G9" s="62"/>
      <c r="H9" s="62"/>
    </row>
    <row r="10" spans="1:8" ht="43.5" customHeight="1">
      <c r="A10" s="41">
        <v>3</v>
      </c>
      <c r="B10" s="54" t="s">
        <v>171</v>
      </c>
      <c r="C10" s="55" t="s">
        <v>130</v>
      </c>
      <c r="D10" s="41" t="s">
        <v>158</v>
      </c>
      <c r="E10" s="53" t="s">
        <v>219</v>
      </c>
      <c r="F10" s="56">
        <v>1.32</v>
      </c>
      <c r="G10" s="62"/>
      <c r="H10" s="62"/>
    </row>
    <row r="11" spans="1:8" ht="26.25" customHeight="1">
      <c r="A11" s="41">
        <v>4</v>
      </c>
      <c r="B11" s="54" t="s">
        <v>172</v>
      </c>
      <c r="C11" s="55" t="s">
        <v>130</v>
      </c>
      <c r="D11" s="41" t="s">
        <v>158</v>
      </c>
      <c r="E11" s="53" t="s">
        <v>216</v>
      </c>
      <c r="F11" s="56">
        <v>1.2</v>
      </c>
      <c r="G11" s="27"/>
      <c r="H11" s="27"/>
    </row>
    <row r="12" spans="1:8" ht="42" customHeight="1">
      <c r="A12" s="41">
        <v>5</v>
      </c>
      <c r="B12" s="41" t="s">
        <v>174</v>
      </c>
      <c r="C12" s="55" t="s">
        <v>130</v>
      </c>
      <c r="D12" s="41" t="s">
        <v>195</v>
      </c>
      <c r="E12" s="53" t="s">
        <v>187</v>
      </c>
      <c r="F12" s="56">
        <v>3</v>
      </c>
      <c r="G12" s="68"/>
      <c r="H12" s="68"/>
    </row>
    <row r="13" spans="1:8" ht="42" customHeight="1">
      <c r="A13" s="41">
        <v>6</v>
      </c>
      <c r="B13" s="41" t="s">
        <v>175</v>
      </c>
      <c r="C13" s="55" t="s">
        <v>130</v>
      </c>
      <c r="D13" s="41" t="s">
        <v>196</v>
      </c>
      <c r="E13" s="83" t="s">
        <v>188</v>
      </c>
      <c r="F13" s="56">
        <v>0.5</v>
      </c>
      <c r="G13" s="68" t="s">
        <v>173</v>
      </c>
      <c r="H13" s="68"/>
    </row>
    <row r="14" spans="1:8" ht="42" customHeight="1">
      <c r="A14" s="41">
        <v>7</v>
      </c>
      <c r="B14" s="41" t="s">
        <v>176</v>
      </c>
      <c r="C14" s="55" t="s">
        <v>130</v>
      </c>
      <c r="D14" s="41" t="s">
        <v>197</v>
      </c>
      <c r="E14" s="83" t="s">
        <v>189</v>
      </c>
      <c r="F14" s="56">
        <v>1.73</v>
      </c>
      <c r="G14" s="68"/>
      <c r="H14" s="68"/>
    </row>
    <row r="15" spans="1:8" ht="42" customHeight="1">
      <c r="A15" s="41">
        <v>8</v>
      </c>
      <c r="B15" s="41" t="s">
        <v>177</v>
      </c>
      <c r="C15" s="55" t="s">
        <v>130</v>
      </c>
      <c r="D15" s="41" t="s">
        <v>196</v>
      </c>
      <c r="E15" s="83" t="s">
        <v>220</v>
      </c>
      <c r="F15" s="56">
        <v>0.11</v>
      </c>
      <c r="G15" s="68"/>
      <c r="H15" s="68"/>
    </row>
    <row r="16" spans="1:8" ht="42" customHeight="1">
      <c r="A16" s="41">
        <v>9</v>
      </c>
      <c r="B16" s="41" t="s">
        <v>178</v>
      </c>
      <c r="C16" s="55" t="s">
        <v>133</v>
      </c>
      <c r="D16" s="41" t="s">
        <v>200</v>
      </c>
      <c r="E16" s="83" t="s">
        <v>222</v>
      </c>
      <c r="F16" s="56">
        <v>1.5</v>
      </c>
      <c r="G16" s="68"/>
      <c r="H16" s="68"/>
    </row>
    <row r="17" spans="1:8" ht="42" customHeight="1">
      <c r="A17" s="41">
        <v>10</v>
      </c>
      <c r="B17" s="41" t="s">
        <v>179</v>
      </c>
      <c r="C17" s="55" t="s">
        <v>133</v>
      </c>
      <c r="D17" s="41" t="s">
        <v>200</v>
      </c>
      <c r="E17" s="83" t="s">
        <v>190</v>
      </c>
      <c r="F17" s="56">
        <v>0.8</v>
      </c>
      <c r="G17" s="69"/>
      <c r="H17" s="69"/>
    </row>
    <row r="18" spans="1:8" ht="42" customHeight="1">
      <c r="A18" s="41">
        <v>11</v>
      </c>
      <c r="B18" s="41" t="s">
        <v>180</v>
      </c>
      <c r="C18" s="55" t="s">
        <v>133</v>
      </c>
      <c r="D18" s="41" t="s">
        <v>193</v>
      </c>
      <c r="E18" s="83" t="s">
        <v>191</v>
      </c>
      <c r="F18" s="56">
        <v>1.05</v>
      </c>
      <c r="G18" s="68"/>
      <c r="H18" s="68"/>
    </row>
    <row r="19" spans="1:8" ht="42" customHeight="1">
      <c r="A19" s="41">
        <v>12</v>
      </c>
      <c r="B19" s="79" t="s">
        <v>199</v>
      </c>
      <c r="C19" s="55" t="s">
        <v>133</v>
      </c>
      <c r="D19" s="41" t="s">
        <v>196</v>
      </c>
      <c r="E19" s="84" t="s">
        <v>192</v>
      </c>
      <c r="F19" s="71">
        <v>0.75</v>
      </c>
      <c r="G19" s="69"/>
      <c r="H19" s="69"/>
    </row>
    <row r="20" spans="1:8" ht="42" customHeight="1">
      <c r="A20" s="41">
        <v>13</v>
      </c>
      <c r="B20" s="79" t="s">
        <v>198</v>
      </c>
      <c r="C20" s="55" t="s">
        <v>133</v>
      </c>
      <c r="D20" s="73" t="s">
        <v>200</v>
      </c>
      <c r="E20" s="83" t="s">
        <v>187</v>
      </c>
      <c r="F20" s="80">
        <v>1.5</v>
      </c>
      <c r="G20" s="69"/>
      <c r="H20" s="69"/>
    </row>
    <row r="21" spans="1:8" ht="42" customHeight="1">
      <c r="A21" s="70"/>
      <c r="B21" s="74"/>
      <c r="C21" s="75"/>
      <c r="D21" s="74"/>
      <c r="E21" s="83"/>
      <c r="F21" s="67"/>
      <c r="G21" s="69"/>
      <c r="H21" s="69"/>
    </row>
    <row r="22" spans="1:8" ht="42" customHeight="1">
      <c r="A22" s="41"/>
      <c r="B22" s="41"/>
      <c r="C22" s="55"/>
      <c r="D22" s="41"/>
      <c r="E22" s="72"/>
      <c r="F22" s="56"/>
      <c r="G22" s="69"/>
      <c r="H22" s="69"/>
    </row>
    <row r="23" spans="1:8" ht="42" customHeight="1" thickBot="1">
      <c r="A23" s="41"/>
      <c r="B23" s="41"/>
      <c r="C23" s="55"/>
      <c r="D23" s="41"/>
      <c r="E23" s="53"/>
      <c r="F23" s="56"/>
      <c r="G23" s="69"/>
      <c r="H23" s="69"/>
    </row>
    <row r="24" spans="1:8" ht="22.7" customHeight="1">
      <c r="A24" s="98" t="s">
        <v>131</v>
      </c>
      <c r="B24" s="98"/>
      <c r="C24" s="98"/>
      <c r="D24" s="98"/>
      <c r="E24" s="98"/>
      <c r="F24" s="98"/>
    </row>
  </sheetData>
  <mergeCells count="3">
    <mergeCell ref="A5:F5"/>
    <mergeCell ref="A6:F6"/>
    <mergeCell ref="A24:F24"/>
  </mergeCells>
  <phoneticPr fontId="5" type="noConversion"/>
  <pageMargins left="0.70866141732283472" right="0.70866141732283472" top="0.74803149606299213" bottom="0.74803149606299213" header="0.31496062992125984" footer="0.31496062992125984"/>
  <pageSetup paperSize="9" scale="8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workbookViewId="0">
      <selection activeCell="E25" sqref="E25"/>
    </sheetView>
  </sheetViews>
  <sheetFormatPr defaultRowHeight="13.5"/>
  <cols>
    <col min="1" max="7" width="20.625" customWidth="1"/>
  </cols>
  <sheetData>
    <row r="1" spans="1:7">
      <c r="A1" s="28" t="s">
        <v>135</v>
      </c>
      <c r="B1" s="29"/>
      <c r="C1" s="29"/>
      <c r="D1" s="29"/>
      <c r="E1" s="29"/>
      <c r="F1" s="29"/>
      <c r="G1" s="29"/>
    </row>
    <row r="2" spans="1:7" ht="19.5">
      <c r="A2" s="94" t="s">
        <v>166</v>
      </c>
      <c r="B2" s="94"/>
      <c r="C2" s="94"/>
      <c r="D2" s="94"/>
      <c r="E2" s="94"/>
      <c r="F2" s="94"/>
      <c r="G2" s="94"/>
    </row>
    <row r="3" spans="1:7" ht="14.25" thickBot="1">
      <c r="A3" s="28"/>
      <c r="B3" s="28"/>
      <c r="C3" s="29"/>
      <c r="D3" s="29"/>
      <c r="E3" s="29"/>
      <c r="F3" s="29"/>
      <c r="G3" s="30" t="s">
        <v>12</v>
      </c>
    </row>
    <row r="4" spans="1:7" ht="14.25" thickBot="1">
      <c r="A4" s="95" t="s">
        <v>13</v>
      </c>
      <c r="B4" s="96" t="s">
        <v>168</v>
      </c>
      <c r="C4" s="96"/>
      <c r="D4" s="96"/>
      <c r="E4" s="97" t="s">
        <v>169</v>
      </c>
      <c r="F4" s="97"/>
      <c r="G4" s="97"/>
    </row>
    <row r="5" spans="1:7" ht="14.25" thickBot="1">
      <c r="A5" s="95"/>
      <c r="B5" s="3"/>
      <c r="C5" s="4" t="s">
        <v>14</v>
      </c>
      <c r="D5" s="5" t="s">
        <v>15</v>
      </c>
      <c r="E5" s="6"/>
      <c r="F5" s="4" t="s">
        <v>14</v>
      </c>
      <c r="G5" s="7" t="s">
        <v>15</v>
      </c>
    </row>
    <row r="6" spans="1:7">
      <c r="A6" s="8" t="s">
        <v>16</v>
      </c>
      <c r="B6" s="9" t="s">
        <v>17</v>
      </c>
      <c r="C6" s="10" t="s">
        <v>18</v>
      </c>
      <c r="D6" s="11" t="s">
        <v>19</v>
      </c>
      <c r="E6" s="9" t="s">
        <v>20</v>
      </c>
      <c r="F6" s="10" t="s">
        <v>21</v>
      </c>
      <c r="G6" s="12" t="s">
        <v>22</v>
      </c>
    </row>
    <row r="7" spans="1:7">
      <c r="A7" s="13" t="s">
        <v>25</v>
      </c>
      <c r="B7" s="14">
        <f>C7+D7</f>
        <v>99.671399999999991</v>
      </c>
      <c r="C7" s="63">
        <f>SUM(C8:C16)</f>
        <v>38.961399999999998</v>
      </c>
      <c r="D7" s="16">
        <f>SUM(D8:D16)</f>
        <v>60.709999999999994</v>
      </c>
      <c r="E7" s="14">
        <f>F7+G7</f>
        <v>91.944099999999992</v>
      </c>
      <c r="F7" s="14">
        <v>35.804099999999998</v>
      </c>
      <c r="G7" s="16">
        <v>56.14</v>
      </c>
    </row>
    <row r="8" spans="1:7">
      <c r="A8" s="13" t="s">
        <v>27</v>
      </c>
      <c r="B8" s="14">
        <f>C8+D8</f>
        <v>78.199999999999989</v>
      </c>
      <c r="C8" s="15">
        <v>26.4</v>
      </c>
      <c r="D8" s="16">
        <v>51.8</v>
      </c>
      <c r="E8" s="14">
        <f t="shared" ref="E8:E16" si="0">F8+G8</f>
        <v>70.47229999999999</v>
      </c>
      <c r="F8" s="14">
        <f>20.2423+3</f>
        <v>23.2423</v>
      </c>
      <c r="G8" s="16">
        <v>47.23</v>
      </c>
    </row>
    <row r="9" spans="1:7">
      <c r="A9" s="13" t="s">
        <v>29</v>
      </c>
      <c r="B9" s="14">
        <f t="shared" ref="B9:B16" si="1">C9+D9</f>
        <v>4.8599999999999994</v>
      </c>
      <c r="C9" s="15">
        <v>3.15</v>
      </c>
      <c r="D9" s="16">
        <v>1.71</v>
      </c>
      <c r="E9" s="14">
        <f t="shared" si="0"/>
        <v>4.8582000000000001</v>
      </c>
      <c r="F9" s="14">
        <f>1.3096+1.84</f>
        <v>3.1496000000000004</v>
      </c>
      <c r="G9" s="14">
        <f>0.2086+1.5</f>
        <v>1.7086000000000001</v>
      </c>
    </row>
    <row r="10" spans="1:7">
      <c r="A10" s="13" t="s">
        <v>31</v>
      </c>
      <c r="B10" s="14">
        <f t="shared" si="1"/>
        <v>4.25</v>
      </c>
      <c r="C10" s="15">
        <v>3.5</v>
      </c>
      <c r="D10" s="16">
        <v>0.75</v>
      </c>
      <c r="E10" s="14">
        <f t="shared" si="0"/>
        <v>4.2507000000000001</v>
      </c>
      <c r="F10" s="14">
        <f>0.6807+2.82</f>
        <v>3.5006999999999997</v>
      </c>
      <c r="G10" s="14">
        <v>0.75</v>
      </c>
    </row>
    <row r="11" spans="1:7">
      <c r="A11" s="13" t="s">
        <v>33</v>
      </c>
      <c r="B11" s="14">
        <f t="shared" si="1"/>
        <v>2.0707</v>
      </c>
      <c r="C11" s="15">
        <v>1.2706999999999999</v>
      </c>
      <c r="D11" s="16">
        <v>0.8</v>
      </c>
      <c r="E11" s="14">
        <f t="shared" si="0"/>
        <v>2.0707</v>
      </c>
      <c r="F11" s="14">
        <v>1.2706999999999999</v>
      </c>
      <c r="G11" s="14">
        <v>0.8</v>
      </c>
    </row>
    <row r="12" spans="1:7">
      <c r="A12" s="13" t="s">
        <v>35</v>
      </c>
      <c r="B12" s="14">
        <f t="shared" si="1"/>
        <v>1.9</v>
      </c>
      <c r="C12" s="15">
        <v>0</v>
      </c>
      <c r="D12" s="16">
        <v>1.9</v>
      </c>
      <c r="E12" s="14">
        <f t="shared" si="0"/>
        <v>1.9</v>
      </c>
      <c r="F12" s="14">
        <v>0</v>
      </c>
      <c r="G12" s="14">
        <v>1.9</v>
      </c>
    </row>
    <row r="13" spans="1:7">
      <c r="A13" s="13" t="s">
        <v>37</v>
      </c>
      <c r="B13" s="14">
        <f t="shared" si="1"/>
        <v>1.6754</v>
      </c>
      <c r="C13" s="15">
        <v>1.6754</v>
      </c>
      <c r="D13" s="16">
        <v>0</v>
      </c>
      <c r="E13" s="14">
        <f t="shared" si="0"/>
        <v>1.6754</v>
      </c>
      <c r="F13" s="14">
        <v>1.6754</v>
      </c>
      <c r="G13" s="14">
        <v>0</v>
      </c>
    </row>
    <row r="14" spans="1:7">
      <c r="A14" s="13" t="s">
        <v>39</v>
      </c>
      <c r="B14" s="14">
        <f t="shared" si="1"/>
        <v>4.54</v>
      </c>
      <c r="C14" s="15">
        <v>1.84</v>
      </c>
      <c r="D14" s="16">
        <v>2.7</v>
      </c>
      <c r="E14" s="14">
        <f t="shared" si="0"/>
        <v>4.5353000000000003</v>
      </c>
      <c r="F14" s="14">
        <f>0.6353+1.2</f>
        <v>1.8352999999999999</v>
      </c>
      <c r="G14" s="14">
        <v>2.7</v>
      </c>
    </row>
    <row r="15" spans="1:7">
      <c r="A15" s="13" t="s">
        <v>41</v>
      </c>
      <c r="B15" s="14">
        <f t="shared" si="1"/>
        <v>0.36530000000000001</v>
      </c>
      <c r="C15" s="15">
        <v>0.36530000000000001</v>
      </c>
      <c r="D15" s="16">
        <v>0</v>
      </c>
      <c r="E15" s="14">
        <f t="shared" si="0"/>
        <v>0.36530000000000001</v>
      </c>
      <c r="F15" s="14">
        <v>0.36530000000000001</v>
      </c>
      <c r="G15" s="14">
        <v>0</v>
      </c>
    </row>
    <row r="16" spans="1:7" ht="14.25" thickBot="1">
      <c r="A16" s="13" t="s">
        <v>43</v>
      </c>
      <c r="B16" s="14">
        <f t="shared" si="1"/>
        <v>1.81</v>
      </c>
      <c r="C16" s="15">
        <v>0.76</v>
      </c>
      <c r="D16" s="16">
        <v>1.05</v>
      </c>
      <c r="E16" s="14">
        <f t="shared" si="0"/>
        <v>1.8148</v>
      </c>
      <c r="F16" s="14">
        <f>0.5748+0.19</f>
        <v>0.76479999999999992</v>
      </c>
      <c r="G16" s="14">
        <v>1.05</v>
      </c>
    </row>
    <row r="17" spans="1:7">
      <c r="A17" s="98" t="s">
        <v>157</v>
      </c>
      <c r="B17" s="98"/>
      <c r="C17" s="98"/>
      <c r="D17" s="98"/>
      <c r="E17" s="98"/>
      <c r="F17" s="98"/>
      <c r="G17" s="98"/>
    </row>
    <row r="18" spans="1:7">
      <c r="A18" s="93" t="s">
        <v>134</v>
      </c>
      <c r="B18" s="93"/>
      <c r="C18" s="93"/>
      <c r="D18" s="93"/>
      <c r="E18" s="93"/>
      <c r="F18" s="93"/>
      <c r="G18" s="93"/>
    </row>
    <row r="19" spans="1:7">
      <c r="A19" s="29"/>
      <c r="B19" s="29"/>
      <c r="C19" s="29"/>
      <c r="D19" s="29"/>
      <c r="E19" s="29"/>
      <c r="F19" s="29"/>
      <c r="G19" s="29"/>
    </row>
    <row r="25" spans="1:7">
      <c r="D25" s="81"/>
    </row>
  </sheetData>
  <mergeCells count="6">
    <mergeCell ref="A18:G18"/>
    <mergeCell ref="A2:G2"/>
    <mergeCell ref="A4:A5"/>
    <mergeCell ref="B4:D4"/>
    <mergeCell ref="E4:G4"/>
    <mergeCell ref="A17:G17"/>
  </mergeCells>
  <phoneticPr fontId="5" type="noConversion"/>
  <pageMargins left="0.70866141732283472" right="0.70866141732283472" top="0.74803149606299213" bottom="0.74803149606299213" header="0.31496062992125984" footer="0.31496062992125984"/>
  <pageSetup paperSize="9" scale="9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1"/>
  <sheetViews>
    <sheetView topLeftCell="A4" workbookViewId="0">
      <selection activeCell="B33" sqref="B33"/>
    </sheetView>
  </sheetViews>
  <sheetFormatPr defaultColWidth="10" defaultRowHeight="13.5"/>
  <cols>
    <col min="1" max="1" width="55.5" style="29" customWidth="1"/>
    <col min="2" max="2" width="31" style="29" customWidth="1"/>
    <col min="3" max="3" width="29.75" style="29" customWidth="1"/>
    <col min="4" max="4" width="10" style="29"/>
    <col min="5" max="5" width="9.75" style="29" customWidth="1"/>
    <col min="6" max="16384" width="10" style="29"/>
  </cols>
  <sheetData>
    <row r="1" spans="1:4" hidden="1">
      <c r="A1" s="28" t="s">
        <v>1</v>
      </c>
    </row>
    <row r="2" spans="1:4" hidden="1">
      <c r="A2" s="28" t="s">
        <v>46</v>
      </c>
      <c r="B2" s="28" t="s">
        <v>4</v>
      </c>
      <c r="C2" s="28" t="s">
        <v>47</v>
      </c>
      <c r="D2" s="28"/>
    </row>
    <row r="3" spans="1:4" hidden="1">
      <c r="A3" s="28" t="s">
        <v>49</v>
      </c>
      <c r="B3" s="28" t="s">
        <v>57</v>
      </c>
      <c r="C3" s="28" t="s">
        <v>58</v>
      </c>
      <c r="D3" s="28"/>
    </row>
    <row r="4" spans="1:4" ht="14.25" customHeight="1">
      <c r="A4" s="28" t="s">
        <v>156</v>
      </c>
    </row>
    <row r="5" spans="1:4" ht="28.7" customHeight="1">
      <c r="A5" s="94" t="s">
        <v>165</v>
      </c>
      <c r="B5" s="94"/>
      <c r="C5" s="94"/>
    </row>
    <row r="6" spans="1:4" ht="14.25" customHeight="1" thickBot="1">
      <c r="C6" s="30" t="s">
        <v>12</v>
      </c>
    </row>
    <row r="7" spans="1:4" ht="19.5" customHeight="1" thickBot="1">
      <c r="A7" s="18" t="s">
        <v>145</v>
      </c>
      <c r="B7" s="19" t="s">
        <v>61</v>
      </c>
      <c r="C7" s="18" t="s">
        <v>62</v>
      </c>
    </row>
    <row r="8" spans="1:4" ht="19.5" customHeight="1">
      <c r="A8" s="20" t="s">
        <v>206</v>
      </c>
      <c r="B8" s="22">
        <f>B9+B10</f>
        <v>79.86</v>
      </c>
      <c r="C8" s="22">
        <f>C9+C10</f>
        <v>68.539999999999992</v>
      </c>
      <c r="D8" s="28"/>
    </row>
    <row r="9" spans="1:4" ht="19.5" customHeight="1">
      <c r="A9" s="20" t="s">
        <v>146</v>
      </c>
      <c r="B9" s="22">
        <v>26.76</v>
      </c>
      <c r="C9" s="22">
        <v>20.239999999999998</v>
      </c>
      <c r="D9" s="28"/>
    </row>
    <row r="10" spans="1:4" ht="19.5" customHeight="1">
      <c r="A10" s="45" t="s">
        <v>147</v>
      </c>
      <c r="B10" s="35">
        <v>53.1</v>
      </c>
      <c r="C10" s="35">
        <v>48.3</v>
      </c>
      <c r="D10" s="28"/>
    </row>
    <row r="11" spans="1:4" ht="19.5" customHeight="1">
      <c r="A11" s="20" t="s">
        <v>205</v>
      </c>
      <c r="B11" s="22">
        <f>B12+B13</f>
        <v>9.6</v>
      </c>
      <c r="C11" s="22">
        <f>C12+C13</f>
        <v>5</v>
      </c>
      <c r="D11" s="28"/>
    </row>
    <row r="12" spans="1:4" ht="19.5" customHeight="1">
      <c r="A12" s="46" t="s">
        <v>146</v>
      </c>
      <c r="B12" s="47">
        <v>5</v>
      </c>
      <c r="C12" s="23">
        <v>5</v>
      </c>
      <c r="D12" s="28"/>
    </row>
    <row r="13" spans="1:4" ht="19.5" customHeight="1">
      <c r="A13" s="45" t="s">
        <v>147</v>
      </c>
      <c r="B13" s="47">
        <v>4.5999999999999996</v>
      </c>
      <c r="C13" s="23"/>
      <c r="D13" s="28"/>
    </row>
    <row r="14" spans="1:4" ht="19.5" customHeight="1">
      <c r="A14" s="20" t="s">
        <v>204</v>
      </c>
      <c r="B14" s="22">
        <f>SUM(B15:B21)</f>
        <v>18.18</v>
      </c>
      <c r="C14" s="22">
        <f>SUM(C15:C21)</f>
        <v>8.0299999999999994</v>
      </c>
      <c r="D14" s="28"/>
    </row>
    <row r="15" spans="1:4" ht="17.100000000000001" customHeight="1">
      <c r="A15" s="20" t="s">
        <v>148</v>
      </c>
      <c r="B15" s="22">
        <v>9.0500000000000007</v>
      </c>
      <c r="C15" s="23">
        <v>3</v>
      </c>
      <c r="D15" s="28"/>
    </row>
    <row r="16" spans="1:4" ht="17.100000000000001" customHeight="1">
      <c r="A16" s="20" t="s">
        <v>149</v>
      </c>
      <c r="B16" s="22">
        <v>0</v>
      </c>
      <c r="C16" s="23">
        <v>0</v>
      </c>
      <c r="D16" s="28"/>
    </row>
    <row r="17" spans="1:4" ht="17.100000000000001" customHeight="1">
      <c r="A17" s="20" t="s">
        <v>150</v>
      </c>
      <c r="B17" s="22">
        <v>5.6</v>
      </c>
      <c r="C17" s="23">
        <v>1.5</v>
      </c>
      <c r="D17" s="28"/>
    </row>
    <row r="18" spans="1:4" ht="17.100000000000001" customHeight="1">
      <c r="A18" s="20" t="s">
        <v>151</v>
      </c>
      <c r="B18" s="22">
        <v>3.53</v>
      </c>
      <c r="C18" s="23">
        <v>3.53</v>
      </c>
      <c r="D18" s="28"/>
    </row>
    <row r="19" spans="1:4" ht="17.100000000000001" customHeight="1">
      <c r="A19" s="20" t="s">
        <v>152</v>
      </c>
      <c r="B19" s="22"/>
      <c r="C19" s="23"/>
      <c r="D19" s="28"/>
    </row>
    <row r="20" spans="1:4" ht="17.100000000000001" customHeight="1">
      <c r="A20" s="20" t="s">
        <v>153</v>
      </c>
      <c r="B20" s="22"/>
      <c r="C20" s="23"/>
      <c r="D20" s="28"/>
    </row>
    <row r="21" spans="1:4" ht="17.100000000000001" customHeight="1">
      <c r="A21" s="45" t="s">
        <v>154</v>
      </c>
      <c r="B21" s="35"/>
      <c r="C21" s="37"/>
      <c r="D21" s="28"/>
    </row>
    <row r="22" spans="1:4" ht="19.5" customHeight="1">
      <c r="A22" s="20" t="s">
        <v>203</v>
      </c>
      <c r="B22" s="22">
        <v>3.53</v>
      </c>
      <c r="C22" s="23">
        <v>3.53</v>
      </c>
      <c r="D22" s="28"/>
    </row>
    <row r="23" spans="1:4" ht="19.5" customHeight="1">
      <c r="A23" s="20" t="s">
        <v>155</v>
      </c>
      <c r="B23" s="22">
        <v>0</v>
      </c>
      <c r="C23" s="23">
        <v>0</v>
      </c>
      <c r="D23" s="28"/>
    </row>
    <row r="24" spans="1:4" ht="19.5" customHeight="1">
      <c r="A24" s="45" t="s">
        <v>147</v>
      </c>
      <c r="B24" s="35">
        <v>3.53</v>
      </c>
      <c r="C24" s="37">
        <v>3.53</v>
      </c>
      <c r="D24" s="28"/>
    </row>
    <row r="25" spans="1:4" ht="19.5" customHeight="1">
      <c r="A25" s="20" t="s">
        <v>202</v>
      </c>
      <c r="B25" s="22">
        <f>B26+B27</f>
        <v>91.94</v>
      </c>
      <c r="C25" s="22">
        <f>C26+C27</f>
        <v>70.47</v>
      </c>
      <c r="D25" s="28"/>
    </row>
    <row r="26" spans="1:4" ht="19.5" customHeight="1">
      <c r="A26" s="20" t="s">
        <v>146</v>
      </c>
      <c r="B26" s="22">
        <v>35.799999999999997</v>
      </c>
      <c r="C26" s="23">
        <v>23.24</v>
      </c>
      <c r="D26" s="28"/>
    </row>
    <row r="27" spans="1:4" ht="19.5" customHeight="1">
      <c r="A27" s="45" t="s">
        <v>147</v>
      </c>
      <c r="B27" s="35">
        <v>56.14</v>
      </c>
      <c r="C27" s="37">
        <v>47.23</v>
      </c>
      <c r="D27" s="28"/>
    </row>
    <row r="28" spans="1:4" ht="19.5" customHeight="1">
      <c r="A28" s="20" t="s">
        <v>201</v>
      </c>
      <c r="B28" s="22">
        <f>B29+B30</f>
        <v>14.65</v>
      </c>
      <c r="C28" s="22">
        <f>C29+C30</f>
        <v>4.5</v>
      </c>
      <c r="D28" s="28"/>
    </row>
    <row r="29" spans="1:4" ht="19.5" customHeight="1">
      <c r="A29" s="46" t="s">
        <v>146</v>
      </c>
      <c r="B29" s="47">
        <v>9.0500000000000007</v>
      </c>
      <c r="C29" s="23">
        <v>3</v>
      </c>
      <c r="D29" s="28"/>
    </row>
    <row r="30" spans="1:4" ht="19.5" customHeight="1" thickBot="1">
      <c r="A30" s="48" t="s">
        <v>147</v>
      </c>
      <c r="B30" s="47">
        <v>5.6</v>
      </c>
      <c r="C30" s="23">
        <v>1.5</v>
      </c>
      <c r="D30" s="28"/>
    </row>
    <row r="31" spans="1:4" ht="18" customHeight="1">
      <c r="A31" s="98" t="s">
        <v>157</v>
      </c>
      <c r="B31" s="98"/>
      <c r="C31" s="98"/>
    </row>
  </sheetData>
  <mergeCells count="2">
    <mergeCell ref="A5:C5"/>
    <mergeCell ref="A31:C31"/>
  </mergeCells>
  <phoneticPr fontId="5" type="noConversion"/>
  <pageMargins left="0.70866141732283472" right="0.70866141732283472" top="0.74803149606299213" bottom="0.74803149606299213" header="0.31496062992125984" footer="0.31496062992125984"/>
  <pageSetup paperSize="9" scale="9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1"/>
  <sheetViews>
    <sheetView tabSelected="1" workbookViewId="0">
      <selection activeCell="D9" sqref="D9"/>
    </sheetView>
  </sheetViews>
  <sheetFormatPr defaultRowHeight="13.5"/>
  <cols>
    <col min="1" max="1" width="30.75" customWidth="1"/>
    <col min="2" max="2" width="12.375" customWidth="1"/>
    <col min="3" max="3" width="14.75" customWidth="1"/>
    <col min="4" max="4" width="17.5" customWidth="1"/>
    <col min="5" max="5" width="39.125" customWidth="1"/>
    <col min="6" max="6" width="16.375" customWidth="1"/>
    <col min="7" max="7" width="10.25" customWidth="1"/>
    <col min="8" max="9" width="20.625" customWidth="1"/>
  </cols>
  <sheetData>
    <row r="1" spans="1:9" ht="20.25" customHeight="1">
      <c r="A1" t="s">
        <v>144</v>
      </c>
    </row>
    <row r="2" spans="1:9" ht="19.5" customHeight="1">
      <c r="A2" s="94" t="s">
        <v>164</v>
      </c>
      <c r="B2" s="94"/>
      <c r="C2" s="94"/>
      <c r="D2" s="94"/>
      <c r="E2" s="94"/>
      <c r="F2" s="94"/>
      <c r="G2" s="94"/>
      <c r="H2" s="94"/>
      <c r="I2" s="29"/>
    </row>
    <row r="3" spans="1:9" ht="14.25" thickBot="1">
      <c r="A3" s="100" t="s">
        <v>12</v>
      </c>
      <c r="B3" s="100"/>
      <c r="C3" s="100"/>
      <c r="D3" s="100"/>
      <c r="E3" s="100"/>
      <c r="F3" s="100"/>
      <c r="G3" s="100"/>
      <c r="H3" s="100"/>
      <c r="I3" s="29"/>
    </row>
    <row r="4" spans="1:9" ht="14.25" thickBot="1">
      <c r="A4" s="42" t="s">
        <v>136</v>
      </c>
      <c r="B4" s="43" t="s">
        <v>137</v>
      </c>
      <c r="C4" s="43" t="s">
        <v>138</v>
      </c>
      <c r="D4" s="43" t="s">
        <v>139</v>
      </c>
      <c r="E4" s="43" t="s">
        <v>140</v>
      </c>
      <c r="F4" s="43" t="s">
        <v>127</v>
      </c>
      <c r="G4" s="66" t="s">
        <v>141</v>
      </c>
      <c r="H4" s="90" t="s">
        <v>142</v>
      </c>
      <c r="I4" s="29"/>
    </row>
    <row r="5" spans="1:9" ht="33" customHeight="1">
      <c r="A5" s="54" t="s">
        <v>170</v>
      </c>
      <c r="B5" s="44"/>
      <c r="C5" s="41" t="s">
        <v>193</v>
      </c>
      <c r="D5" s="53" t="s">
        <v>207</v>
      </c>
      <c r="E5" s="53" t="s">
        <v>207</v>
      </c>
      <c r="F5" s="65" t="s">
        <v>130</v>
      </c>
      <c r="G5" s="67">
        <v>1</v>
      </c>
      <c r="H5" s="89">
        <v>44666</v>
      </c>
      <c r="I5" s="38"/>
    </row>
    <row r="6" spans="1:9" ht="31.5" customHeight="1">
      <c r="A6" s="54" t="s">
        <v>218</v>
      </c>
      <c r="B6" s="44"/>
      <c r="C6" s="41" t="s">
        <v>194</v>
      </c>
      <c r="D6" s="53" t="s">
        <v>213</v>
      </c>
      <c r="E6" s="53" t="s">
        <v>214</v>
      </c>
      <c r="F6" s="65" t="s">
        <v>130</v>
      </c>
      <c r="G6" s="67">
        <v>0.19</v>
      </c>
      <c r="H6" s="89">
        <v>44757</v>
      </c>
      <c r="I6" s="38"/>
    </row>
    <row r="7" spans="1:9" ht="32.25" customHeight="1">
      <c r="A7" s="54" t="s">
        <v>171</v>
      </c>
      <c r="B7" s="44"/>
      <c r="C7" s="41" t="s">
        <v>158</v>
      </c>
      <c r="D7" s="53" t="s">
        <v>225</v>
      </c>
      <c r="E7" s="53" t="s">
        <v>223</v>
      </c>
      <c r="F7" s="65" t="s">
        <v>130</v>
      </c>
      <c r="G7" s="67">
        <v>1.32</v>
      </c>
      <c r="H7" s="89">
        <v>44757</v>
      </c>
      <c r="I7" s="38"/>
    </row>
    <row r="8" spans="1:9" ht="30.75" customHeight="1">
      <c r="A8" s="54" t="s">
        <v>215</v>
      </c>
      <c r="B8" s="44"/>
      <c r="C8" s="41" t="s">
        <v>158</v>
      </c>
      <c r="D8" s="53" t="s">
        <v>216</v>
      </c>
      <c r="E8" s="53" t="s">
        <v>216</v>
      </c>
      <c r="F8" s="65" t="s">
        <v>130</v>
      </c>
      <c r="G8" s="67">
        <v>1.2</v>
      </c>
      <c r="H8" s="89">
        <v>44757</v>
      </c>
      <c r="I8" s="38"/>
    </row>
    <row r="9" spans="1:9" ht="33.75" customHeight="1">
      <c r="A9" s="41" t="s">
        <v>174</v>
      </c>
      <c r="B9" s="85"/>
      <c r="C9" s="41" t="s">
        <v>195</v>
      </c>
      <c r="D9" s="53" t="s">
        <v>187</v>
      </c>
      <c r="E9" s="53" t="s">
        <v>187</v>
      </c>
      <c r="F9" s="65" t="s">
        <v>130</v>
      </c>
      <c r="G9" s="67">
        <v>3</v>
      </c>
      <c r="H9" s="89">
        <v>44757</v>
      </c>
      <c r="I9" s="38"/>
    </row>
    <row r="10" spans="1:9" ht="30.75" customHeight="1">
      <c r="A10" s="70" t="s">
        <v>175</v>
      </c>
      <c r="B10" s="86"/>
      <c r="C10" s="41" t="s">
        <v>196</v>
      </c>
      <c r="D10" s="83" t="s">
        <v>188</v>
      </c>
      <c r="E10" s="53" t="s">
        <v>188</v>
      </c>
      <c r="F10" s="65" t="s">
        <v>130</v>
      </c>
      <c r="G10" s="67">
        <v>0.5</v>
      </c>
      <c r="H10" s="89">
        <v>44757</v>
      </c>
      <c r="I10" s="38"/>
    </row>
    <row r="11" spans="1:9" ht="30.75" customHeight="1">
      <c r="A11" s="70" t="s">
        <v>176</v>
      </c>
      <c r="B11" s="86"/>
      <c r="C11" s="41" t="s">
        <v>197</v>
      </c>
      <c r="D11" s="83" t="s">
        <v>189</v>
      </c>
      <c r="E11" s="87" t="s">
        <v>189</v>
      </c>
      <c r="F11" s="65" t="s">
        <v>130</v>
      </c>
      <c r="G11" s="67">
        <v>1.73</v>
      </c>
      <c r="H11" s="89">
        <v>44757</v>
      </c>
      <c r="I11" s="38"/>
    </row>
    <row r="12" spans="1:9" ht="30.75" customHeight="1">
      <c r="A12" s="70" t="s">
        <v>177</v>
      </c>
      <c r="B12" s="86"/>
      <c r="C12" s="41" t="s">
        <v>196</v>
      </c>
      <c r="D12" s="87" t="s">
        <v>220</v>
      </c>
      <c r="E12" s="87" t="s">
        <v>220</v>
      </c>
      <c r="F12" s="65" t="s">
        <v>130</v>
      </c>
      <c r="G12" s="67">
        <v>0.11</v>
      </c>
      <c r="H12" s="89">
        <v>44757</v>
      </c>
      <c r="I12" s="38"/>
    </row>
    <row r="13" spans="1:9" ht="30.75" customHeight="1">
      <c r="A13" s="70" t="s">
        <v>178</v>
      </c>
      <c r="B13" s="86"/>
      <c r="C13" s="41" t="s">
        <v>200</v>
      </c>
      <c r="D13" s="83" t="s">
        <v>221</v>
      </c>
      <c r="E13" s="87" t="s">
        <v>224</v>
      </c>
      <c r="F13" s="65" t="s">
        <v>159</v>
      </c>
      <c r="G13" s="67">
        <v>1.5</v>
      </c>
      <c r="H13" s="89">
        <v>44666</v>
      </c>
      <c r="I13" s="38"/>
    </row>
    <row r="14" spans="1:9" ht="30.75" customHeight="1">
      <c r="A14" s="70" t="s">
        <v>179</v>
      </c>
      <c r="B14" s="86"/>
      <c r="C14" s="41" t="s">
        <v>200</v>
      </c>
      <c r="D14" s="83" t="s">
        <v>190</v>
      </c>
      <c r="E14" s="87" t="s">
        <v>190</v>
      </c>
      <c r="F14" s="65" t="s">
        <v>159</v>
      </c>
      <c r="G14" s="67">
        <v>0.8</v>
      </c>
      <c r="H14" s="89">
        <v>44666</v>
      </c>
      <c r="I14" s="38"/>
    </row>
    <row r="15" spans="1:9" ht="30.75" customHeight="1">
      <c r="A15" s="70" t="s">
        <v>180</v>
      </c>
      <c r="B15" s="86"/>
      <c r="C15" s="41" t="s">
        <v>193</v>
      </c>
      <c r="D15" s="83" t="s">
        <v>191</v>
      </c>
      <c r="E15" s="87" t="s">
        <v>191</v>
      </c>
      <c r="F15" s="65" t="s">
        <v>159</v>
      </c>
      <c r="G15" s="67">
        <v>1.05</v>
      </c>
      <c r="H15" s="89">
        <v>44757</v>
      </c>
      <c r="I15" s="38"/>
    </row>
    <row r="16" spans="1:9" ht="30.75" customHeight="1">
      <c r="A16" s="76" t="s">
        <v>208</v>
      </c>
      <c r="B16" s="86"/>
      <c r="C16" s="41" t="s">
        <v>196</v>
      </c>
      <c r="D16" s="84" t="s">
        <v>209</v>
      </c>
      <c r="E16" s="84" t="s">
        <v>209</v>
      </c>
      <c r="F16" s="65" t="s">
        <v>210</v>
      </c>
      <c r="G16" s="67">
        <v>3.53</v>
      </c>
      <c r="H16" s="89">
        <v>44880</v>
      </c>
      <c r="I16" s="38"/>
    </row>
    <row r="17" spans="1:9" ht="30.75" customHeight="1">
      <c r="A17" s="82" t="s">
        <v>199</v>
      </c>
      <c r="B17" s="86"/>
      <c r="C17" s="80" t="s">
        <v>211</v>
      </c>
      <c r="D17" s="84" t="s">
        <v>192</v>
      </c>
      <c r="E17" s="88" t="s">
        <v>192</v>
      </c>
      <c r="F17" s="65" t="s">
        <v>159</v>
      </c>
      <c r="G17" s="67">
        <v>0.75</v>
      </c>
      <c r="H17" s="89">
        <v>44910</v>
      </c>
      <c r="I17" s="38"/>
    </row>
    <row r="18" spans="1:9" ht="30.75" customHeight="1">
      <c r="A18" s="82" t="s">
        <v>198</v>
      </c>
      <c r="B18" s="86"/>
      <c r="C18" s="73" t="s">
        <v>200</v>
      </c>
      <c r="D18" s="83" t="s">
        <v>187</v>
      </c>
      <c r="E18" s="87" t="s">
        <v>187</v>
      </c>
      <c r="F18" s="65" t="s">
        <v>159</v>
      </c>
      <c r="G18" s="80">
        <v>1.5</v>
      </c>
      <c r="H18" s="89">
        <v>44910</v>
      </c>
      <c r="I18" s="38"/>
    </row>
    <row r="19" spans="1:9" ht="30.75" customHeight="1">
      <c r="A19" s="76"/>
      <c r="B19" s="38"/>
      <c r="C19" s="38"/>
      <c r="D19" s="77"/>
      <c r="E19" s="77"/>
      <c r="F19" s="38"/>
      <c r="G19" s="71"/>
      <c r="H19" s="78"/>
      <c r="I19" s="38"/>
    </row>
    <row r="20" spans="1:9" ht="30.75" customHeight="1">
      <c r="A20" s="76"/>
      <c r="B20" s="38"/>
      <c r="C20" s="38"/>
      <c r="D20" s="77"/>
      <c r="E20" s="77"/>
      <c r="F20" s="38"/>
      <c r="G20" s="71"/>
      <c r="H20" s="78"/>
      <c r="I20" s="38"/>
    </row>
    <row r="21" spans="1:9">
      <c r="A21" s="93" t="s">
        <v>143</v>
      </c>
      <c r="B21" s="93"/>
      <c r="C21" s="93"/>
      <c r="D21" s="93"/>
      <c r="E21" s="93"/>
      <c r="F21" s="93"/>
      <c r="G21" s="93"/>
      <c r="H21" s="93"/>
      <c r="I21" s="93"/>
    </row>
  </sheetData>
  <mergeCells count="3">
    <mergeCell ref="A3:H3"/>
    <mergeCell ref="A21:I21"/>
    <mergeCell ref="A2:H2"/>
  </mergeCells>
  <phoneticPr fontId="5" type="noConversion"/>
  <pageMargins left="0.70866141732283472" right="0.70866141732283472" top="0.74803149606299213" bottom="0.74803149606299213"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表1 政府债务限额及余额预算情况表</vt:lpstr>
      <vt:lpstr>表2 地方政府债券发行及还本付息情况表</vt:lpstr>
      <vt:lpstr>表3  拉萨市2022年政府债务限额表</vt:lpstr>
      <vt:lpstr>表4 拉萨市2022年新增政府债券资金安排表</vt:lpstr>
      <vt:lpstr>附表20  拉萨市2022年政府债务限额及余额决算情况表</vt:lpstr>
      <vt:lpstr>附表21 拉萨市2022年地方政府债务余额及限额情况表</vt:lpstr>
      <vt:lpstr>表22 2022年地方政府债券使用情况表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CN=吴向育/OU=预算科/OU=拉萨市财政局/OU=西藏自治区财政厅/O=TIBET</cp:lastModifiedBy>
  <cp:lastPrinted>2023-01-06T14:39:13Z</cp:lastPrinted>
  <dcterms:created xsi:type="dcterms:W3CDTF">2020-01-23T02:37:35Z</dcterms:created>
  <dcterms:modified xsi:type="dcterms:W3CDTF">2023-09-25T09:32:35Z</dcterms:modified>
</cp:coreProperties>
</file>