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分级次调整表" sheetId="3" r:id="rId1"/>
    <sheet name="99号指标调整表" sheetId="1" r:id="rId2"/>
    <sheet name="109号、4号、114号指标调整表" sheetId="2" r:id="rId3"/>
  </sheets>
  <calcPr calcId="144525"/>
</workbook>
</file>

<file path=xl/sharedStrings.xml><?xml version="1.0" encoding="utf-8"?>
<sst xmlns="http://schemas.openxmlformats.org/spreadsheetml/2006/main" count="219" uniqueCount="66">
  <si>
    <t>附件：</t>
  </si>
  <si>
    <t>2020年中央、自治区、市级财政脱贫攻坚统筹整合资金分级调整表</t>
  </si>
  <si>
    <t xml:space="preserve">          单位：万元</t>
  </si>
  <si>
    <t>99号、109号、4号、114号指标分级明细（调整前）</t>
  </si>
  <si>
    <t>按自治区批复〔2020〕24号调整后分级明细</t>
  </si>
  <si>
    <t>本次调整数</t>
  </si>
  <si>
    <t>序号</t>
  </si>
  <si>
    <t>市、县（区）</t>
  </si>
  <si>
    <t>总计</t>
  </si>
  <si>
    <t>按级次分</t>
  </si>
  <si>
    <t>按扶贫资金类别分</t>
  </si>
  <si>
    <t>财政专项扶贫资金</t>
  </si>
  <si>
    <t>其他整合资金</t>
  </si>
  <si>
    <t>年终支出功能科目</t>
  </si>
  <si>
    <t>中央扶贫资金</t>
  </si>
  <si>
    <t>自治区扶贫资金</t>
  </si>
  <si>
    <t>市级配套资金</t>
  </si>
  <si>
    <t>小计</t>
  </si>
  <si>
    <t>其中：生态岗位资金</t>
  </si>
  <si>
    <t>市扶贫办</t>
  </si>
  <si>
    <t>市级小计</t>
  </si>
  <si>
    <t>曲水县</t>
  </si>
  <si>
    <t>林周县</t>
  </si>
  <si>
    <t>墨竹工卡县</t>
  </si>
  <si>
    <t>达孜区</t>
  </si>
  <si>
    <t>当雄县</t>
  </si>
  <si>
    <t>尼木县</t>
  </si>
  <si>
    <t>城关区</t>
  </si>
  <si>
    <t>堆龙德庆区</t>
  </si>
  <si>
    <t>柳梧新区</t>
  </si>
  <si>
    <t>空港新区</t>
  </si>
  <si>
    <t>文创园</t>
  </si>
  <si>
    <t>经开区</t>
  </si>
  <si>
    <t>县区小计</t>
  </si>
  <si>
    <t>拉萨市合计</t>
  </si>
  <si>
    <t>2020年中央和自治区财政脱贫攻坚统筹整合资金（第一批）调整分配明细表（拉财农指99号）</t>
  </si>
  <si>
    <t>第一批资金以拉财农指〔2019〕99号下达指标（调整前）</t>
  </si>
  <si>
    <r>
      <rPr>
        <sz val="10"/>
        <color theme="1"/>
        <rFont val="宋体"/>
        <charset val="134"/>
        <scheme val="minor"/>
      </rPr>
      <t>第一批资金按自治区批复</t>
    </r>
    <r>
      <rPr>
        <sz val="10"/>
        <color theme="1"/>
        <rFont val="宋体"/>
        <charset val="134"/>
      </rPr>
      <t>〔2020〕24号调整后指标</t>
    </r>
    <r>
      <rPr>
        <sz val="10"/>
        <color theme="1"/>
        <rFont val="宋体"/>
        <charset val="134"/>
        <scheme val="minor"/>
      </rPr>
      <t>（调整后）</t>
    </r>
  </si>
  <si>
    <t>合计</t>
  </si>
  <si>
    <t>财政专项扶贫资金（含三区三洲深度贫困资金和贷款贴息资金）</t>
  </si>
  <si>
    <t>中央财政扶贫发展资金</t>
  </si>
  <si>
    <t>自治区财政扶贫发展资金资金</t>
  </si>
  <si>
    <t>自治区财政农业生产发展资金统筹用于脱贫攻坚</t>
  </si>
  <si>
    <t>自治区农牧民技能培训（整合用于扶贫）</t>
  </si>
  <si>
    <t>中央草原禁牧补助和草畜平衡奖励统筹用于扶贫（生态补偿脱贫岗位补助）</t>
  </si>
  <si>
    <t>自治区财政草原生态保护补助奖励资金统筹用于扶贫（生态补偿脱贫岗位补助）</t>
  </si>
  <si>
    <t>中央财政林业改革-森林管护补助（生态补偿岗位补助）</t>
  </si>
  <si>
    <t>2130599其他扶贫支出</t>
  </si>
  <si>
    <t>2130122农业生产发展</t>
  </si>
  <si>
    <t>2130199其他农业支出</t>
  </si>
  <si>
    <t>2130135农业资源保护修复和利用</t>
  </si>
  <si>
    <t>2130209森林生态效益补偿</t>
  </si>
  <si>
    <t>2020年中央、自治区、市级财政脱贫攻坚统筹整合资金分配调整明细表（拉财农指109号、4号、114号）</t>
  </si>
  <si>
    <t>第二批资金以拉财农指〔2019〕109号）下达指标（调整前）</t>
  </si>
  <si>
    <t>第二批资金按自治区批复〔2020〕24号调整后指标（调整后）</t>
  </si>
  <si>
    <t>第三批资金以拉财农指〔2020〕4号）下达指标（调整前）</t>
  </si>
  <si>
    <t>市级配套资金以拉财农指〔2019〕114号）下达指标（调整前）</t>
  </si>
  <si>
    <t>市级配套资金按自治区批复〔2020〕24号调整后指标（调整后）</t>
  </si>
  <si>
    <t>自治区财政专项扶贫资金</t>
  </si>
  <si>
    <t>自治区专项扶贫资金</t>
  </si>
  <si>
    <t>资金分配计划</t>
  </si>
  <si>
    <t>自治区财政扶贫发展资金</t>
  </si>
  <si>
    <t>自治区扶贫少数民族发展资金</t>
  </si>
  <si>
    <t>自治区脱贫成效奖励资金</t>
  </si>
  <si>
    <t>三岩片区跨市整体搬迁专项奖励资金</t>
  </si>
  <si>
    <t>市级财政专项资金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</si>
</sst>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 ;[Red]\-0.00\ "/>
    <numFmt numFmtId="178" formatCode="0.00_);[Red]\(0.00\)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0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9" borderId="1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22" borderId="21" applyNumberFormat="0" applyAlignment="0" applyProtection="0">
      <alignment vertical="center"/>
    </xf>
    <xf numFmtId="0" fontId="22" fillId="22" borderId="19" applyNumberFormat="0" applyAlignment="0" applyProtection="0">
      <alignment vertical="center"/>
    </xf>
    <xf numFmtId="0" fontId="31" fillId="33" borderId="2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4" fillId="2" borderId="3" xfId="49" applyNumberFormat="1" applyFont="1" applyFill="1" applyBorder="1" applyAlignment="1">
      <alignment horizontal="center" vertical="center" wrapText="1"/>
    </xf>
    <xf numFmtId="0" fontId="4" fillId="2" borderId="4" xfId="49" applyNumberFormat="1" applyFont="1" applyFill="1" applyBorder="1" applyAlignment="1">
      <alignment horizontal="center" vertical="center" wrapText="1"/>
    </xf>
    <xf numFmtId="0" fontId="4" fillId="2" borderId="5" xfId="49" applyNumberFormat="1" applyFont="1" applyFill="1" applyBorder="1" applyAlignment="1">
      <alignment horizontal="center" vertical="center" wrapText="1"/>
    </xf>
    <xf numFmtId="0" fontId="4" fillId="2" borderId="6" xfId="49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center" vertical="center" wrapText="1"/>
    </xf>
    <xf numFmtId="178" fontId="8" fillId="2" borderId="2" xfId="8" applyNumberFormat="1" applyFont="1" applyFill="1" applyBorder="1" applyAlignment="1">
      <alignment horizontal="center" vertical="center" wrapText="1"/>
    </xf>
    <xf numFmtId="178" fontId="9" fillId="2" borderId="2" xfId="8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7" fillId="2" borderId="2" xfId="8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7"/>
  <sheetViews>
    <sheetView tabSelected="1" workbookViewId="0">
      <selection activeCell="C29" sqref="C29"/>
    </sheetView>
  </sheetViews>
  <sheetFormatPr defaultColWidth="9" defaultRowHeight="13.5"/>
  <cols>
    <col min="1" max="1" width="3.75" style="2" customWidth="1"/>
    <col min="2" max="2" width="9.625" style="2" customWidth="1"/>
    <col min="3" max="3" width="10" style="2" customWidth="1"/>
    <col min="4" max="7" width="9" style="2" customWidth="1"/>
    <col min="8" max="8" width="8.625" style="2" customWidth="1"/>
    <col min="9" max="9" width="9" style="2" customWidth="1"/>
    <col min="10" max="10" width="9.375" style="2" customWidth="1"/>
    <col min="11" max="16384" width="9" style="2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" spans="1:2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7:23">
      <c r="Q3" s="49"/>
      <c r="R3" s="49"/>
      <c r="S3" s="49"/>
      <c r="T3" s="49"/>
      <c r="U3" s="49" t="s">
        <v>2</v>
      </c>
      <c r="W3" s="49"/>
    </row>
    <row r="4" ht="23.25" customHeight="1" spans="1:23">
      <c r="A4" s="28"/>
      <c r="B4" s="29" t="s">
        <v>3</v>
      </c>
      <c r="C4" s="29"/>
      <c r="D4" s="29"/>
      <c r="E4" s="29"/>
      <c r="F4" s="29"/>
      <c r="G4" s="29"/>
      <c r="H4" s="29"/>
      <c r="I4" s="29"/>
      <c r="J4" s="45" t="s">
        <v>4</v>
      </c>
      <c r="K4" s="46"/>
      <c r="L4" s="46"/>
      <c r="M4" s="46"/>
      <c r="N4" s="46"/>
      <c r="O4" s="46"/>
      <c r="P4" s="47"/>
      <c r="Q4" s="50" t="s">
        <v>5</v>
      </c>
      <c r="R4" s="50"/>
      <c r="S4" s="50"/>
      <c r="T4" s="50"/>
      <c r="U4" s="50"/>
      <c r="V4" s="50"/>
      <c r="W4" s="50"/>
    </row>
    <row r="5" s="1" customFormat="1" customHeight="1" spans="1:23">
      <c r="A5" s="7" t="s">
        <v>6</v>
      </c>
      <c r="B5" s="7" t="s">
        <v>7</v>
      </c>
      <c r="C5" s="30" t="s">
        <v>8</v>
      </c>
      <c r="D5" s="31" t="s">
        <v>9</v>
      </c>
      <c r="E5" s="32"/>
      <c r="F5" s="33"/>
      <c r="G5" s="31" t="s">
        <v>10</v>
      </c>
      <c r="H5" s="32"/>
      <c r="I5" s="33"/>
      <c r="J5" s="30" t="s">
        <v>8</v>
      </c>
      <c r="K5" s="31" t="s">
        <v>9</v>
      </c>
      <c r="L5" s="32"/>
      <c r="M5" s="33"/>
      <c r="N5" s="31" t="s">
        <v>10</v>
      </c>
      <c r="O5" s="32"/>
      <c r="P5" s="33"/>
      <c r="Q5" s="30" t="s">
        <v>8</v>
      </c>
      <c r="R5" s="31" t="s">
        <v>9</v>
      </c>
      <c r="S5" s="32"/>
      <c r="T5" s="33"/>
      <c r="U5" s="31" t="s">
        <v>10</v>
      </c>
      <c r="V5" s="32"/>
      <c r="W5" s="33"/>
    </row>
    <row r="6" s="1" customFormat="1" spans="1:23">
      <c r="A6" s="7"/>
      <c r="B6" s="7"/>
      <c r="C6" s="34"/>
      <c r="D6" s="35"/>
      <c r="E6" s="36"/>
      <c r="F6" s="37"/>
      <c r="G6" s="35"/>
      <c r="H6" s="36"/>
      <c r="I6" s="37"/>
      <c r="J6" s="34"/>
      <c r="K6" s="35"/>
      <c r="L6" s="36"/>
      <c r="M6" s="37"/>
      <c r="N6" s="35"/>
      <c r="O6" s="36"/>
      <c r="P6" s="37"/>
      <c r="Q6" s="34"/>
      <c r="R6" s="35"/>
      <c r="S6" s="36"/>
      <c r="T6" s="37"/>
      <c r="U6" s="35"/>
      <c r="V6" s="36"/>
      <c r="W6" s="37"/>
    </row>
    <row r="7" s="1" customFormat="1" spans="1:23">
      <c r="A7" s="7"/>
      <c r="B7" s="7"/>
      <c r="C7" s="38"/>
      <c r="D7" s="39"/>
      <c r="E7" s="40"/>
      <c r="F7" s="41"/>
      <c r="G7" s="39"/>
      <c r="H7" s="40"/>
      <c r="I7" s="41"/>
      <c r="J7" s="38"/>
      <c r="K7" s="39"/>
      <c r="L7" s="40"/>
      <c r="M7" s="41"/>
      <c r="N7" s="39"/>
      <c r="O7" s="40"/>
      <c r="P7" s="41"/>
      <c r="Q7" s="38"/>
      <c r="R7" s="39"/>
      <c r="S7" s="40"/>
      <c r="T7" s="41"/>
      <c r="U7" s="39"/>
      <c r="V7" s="40"/>
      <c r="W7" s="41"/>
    </row>
    <row r="8" s="1" customFormat="1" customHeight="1" spans="1:23">
      <c r="A8" s="7"/>
      <c r="B8" s="7"/>
      <c r="C8" s="38"/>
      <c r="D8" s="35"/>
      <c r="E8" s="40"/>
      <c r="F8" s="41"/>
      <c r="G8" s="7" t="s">
        <v>11</v>
      </c>
      <c r="H8" s="7" t="s">
        <v>12</v>
      </c>
      <c r="I8" s="7"/>
      <c r="J8" s="38"/>
      <c r="K8" s="35"/>
      <c r="L8" s="40"/>
      <c r="M8" s="41"/>
      <c r="N8" s="7" t="s">
        <v>11</v>
      </c>
      <c r="O8" s="7" t="s">
        <v>12</v>
      </c>
      <c r="P8" s="7"/>
      <c r="Q8" s="38"/>
      <c r="R8" s="35"/>
      <c r="S8" s="40"/>
      <c r="T8" s="41"/>
      <c r="U8" s="7" t="s">
        <v>11</v>
      </c>
      <c r="V8" s="7" t="s">
        <v>12</v>
      </c>
      <c r="W8" s="7"/>
    </row>
    <row r="9" ht="31.5" customHeight="1" spans="1:23">
      <c r="A9" s="7">
        <v>2</v>
      </c>
      <c r="B9" s="7" t="s">
        <v>13</v>
      </c>
      <c r="C9" s="7" t="s">
        <v>8</v>
      </c>
      <c r="D9" s="30" t="s">
        <v>14</v>
      </c>
      <c r="E9" s="7" t="s">
        <v>15</v>
      </c>
      <c r="F9" s="7" t="s">
        <v>16</v>
      </c>
      <c r="G9" s="7"/>
      <c r="H9" s="7" t="s">
        <v>17</v>
      </c>
      <c r="I9" s="7" t="s">
        <v>18</v>
      </c>
      <c r="J9" s="7" t="s">
        <v>8</v>
      </c>
      <c r="K9" s="30" t="s">
        <v>14</v>
      </c>
      <c r="L9" s="7" t="s">
        <v>15</v>
      </c>
      <c r="M9" s="7" t="s">
        <v>16</v>
      </c>
      <c r="N9" s="7"/>
      <c r="O9" s="7" t="s">
        <v>17</v>
      </c>
      <c r="P9" s="7" t="s">
        <v>18</v>
      </c>
      <c r="Q9" s="7" t="s">
        <v>8</v>
      </c>
      <c r="R9" s="30" t="s">
        <v>14</v>
      </c>
      <c r="S9" s="7" t="s">
        <v>15</v>
      </c>
      <c r="T9" s="7" t="s">
        <v>16</v>
      </c>
      <c r="U9" s="7"/>
      <c r="V9" s="7" t="s">
        <v>17</v>
      </c>
      <c r="W9" s="7" t="s">
        <v>18</v>
      </c>
    </row>
    <row r="10" ht="21" customHeight="1" spans="1:23">
      <c r="A10" s="7"/>
      <c r="B10" s="7" t="s">
        <v>19</v>
      </c>
      <c r="C10" s="7"/>
      <c r="D10" s="30"/>
      <c r="E10" s="7"/>
      <c r="F10" s="7"/>
      <c r="G10" s="7"/>
      <c r="H10" s="7"/>
      <c r="I10" s="7"/>
      <c r="J10" s="7">
        <f>SUM(K10:M10)</f>
        <v>500</v>
      </c>
      <c r="K10" s="30">
        <v>0</v>
      </c>
      <c r="L10" s="7">
        <v>0</v>
      </c>
      <c r="M10" s="48">
        <v>500</v>
      </c>
      <c r="N10" s="7">
        <v>500</v>
      </c>
      <c r="O10" s="7">
        <v>0</v>
      </c>
      <c r="P10" s="7">
        <v>0</v>
      </c>
      <c r="Q10" s="7">
        <f>SUM(R10:T10)</f>
        <v>500</v>
      </c>
      <c r="R10" s="30">
        <f>K10-D10</f>
        <v>0</v>
      </c>
      <c r="S10" s="30">
        <f t="shared" ref="S10:W25" si="0">L10-E10</f>
        <v>0</v>
      </c>
      <c r="T10" s="30">
        <f t="shared" si="0"/>
        <v>500</v>
      </c>
      <c r="U10" s="7">
        <f>N10-G10</f>
        <v>500</v>
      </c>
      <c r="V10" s="7">
        <f>O10-H10</f>
        <v>0</v>
      </c>
      <c r="W10" s="7">
        <f>P10-I10</f>
        <v>0</v>
      </c>
    </row>
    <row r="11" ht="21" customHeight="1" spans="1:23">
      <c r="A11" s="7"/>
      <c r="B11" s="13" t="s">
        <v>20</v>
      </c>
      <c r="C11" s="7"/>
      <c r="D11" s="30"/>
      <c r="E11" s="7"/>
      <c r="F11" s="7"/>
      <c r="G11" s="7"/>
      <c r="H11" s="7"/>
      <c r="I11" s="7"/>
      <c r="J11" s="7">
        <f>SUM(K11:M11)</f>
        <v>500</v>
      </c>
      <c r="K11" s="7">
        <v>0</v>
      </c>
      <c r="L11" s="7">
        <v>0</v>
      </c>
      <c r="M11" s="14">
        <f>SUM(M10)</f>
        <v>500</v>
      </c>
      <c r="N11" s="7">
        <v>500</v>
      </c>
      <c r="O11" s="7">
        <v>0</v>
      </c>
      <c r="P11" s="7">
        <v>0</v>
      </c>
      <c r="Q11" s="7">
        <f t="shared" ref="Q11:Q25" si="1">SUM(R11:T11)</f>
        <v>500</v>
      </c>
      <c r="R11" s="30">
        <f t="shared" ref="R11:R25" si="2">K11-D11</f>
        <v>0</v>
      </c>
      <c r="S11" s="30">
        <f t="shared" si="0"/>
        <v>0</v>
      </c>
      <c r="T11" s="30">
        <f t="shared" si="0"/>
        <v>500</v>
      </c>
      <c r="U11" s="7">
        <f t="shared" si="0"/>
        <v>500</v>
      </c>
      <c r="V11" s="7">
        <f t="shared" si="0"/>
        <v>0</v>
      </c>
      <c r="W11" s="7">
        <f t="shared" si="0"/>
        <v>0</v>
      </c>
    </row>
    <row r="12" ht="21" customHeight="1" spans="1:23">
      <c r="A12" s="7">
        <v>3</v>
      </c>
      <c r="B12" s="7" t="s">
        <v>21</v>
      </c>
      <c r="C12" s="14">
        <f>SUM(D12:F12)</f>
        <v>12760.44</v>
      </c>
      <c r="D12" s="14">
        <v>5600</v>
      </c>
      <c r="E12" s="14">
        <v>5352.63</v>
      </c>
      <c r="F12" s="14">
        <v>1807.81</v>
      </c>
      <c r="G12" s="14">
        <v>11524.64</v>
      </c>
      <c r="H12" s="14">
        <v>1235.8</v>
      </c>
      <c r="I12" s="14">
        <v>615</v>
      </c>
      <c r="J12" s="14">
        <f>SUM(K12:M12)</f>
        <v>16031.35</v>
      </c>
      <c r="K12" s="14">
        <v>7148.59</v>
      </c>
      <c r="L12" s="14">
        <v>6413.91</v>
      </c>
      <c r="M12" s="14">
        <v>2468.85</v>
      </c>
      <c r="N12" s="14">
        <v>14672.05</v>
      </c>
      <c r="O12" s="14">
        <v>1359.3</v>
      </c>
      <c r="P12" s="14">
        <v>738.5</v>
      </c>
      <c r="Q12" s="7">
        <f t="shared" si="1"/>
        <v>3270.91</v>
      </c>
      <c r="R12" s="30">
        <f t="shared" si="2"/>
        <v>1548.59</v>
      </c>
      <c r="S12" s="30">
        <f t="shared" si="0"/>
        <v>1061.28</v>
      </c>
      <c r="T12" s="30">
        <f t="shared" si="0"/>
        <v>661.04</v>
      </c>
      <c r="U12" s="7">
        <f t="shared" si="0"/>
        <v>3147.41</v>
      </c>
      <c r="V12" s="7">
        <f t="shared" si="0"/>
        <v>123.5</v>
      </c>
      <c r="W12" s="7">
        <f t="shared" si="0"/>
        <v>123.5</v>
      </c>
    </row>
    <row r="13" ht="21" customHeight="1" spans="1:23">
      <c r="A13" s="7">
        <v>4</v>
      </c>
      <c r="B13" s="7" t="s">
        <v>22</v>
      </c>
      <c r="C13" s="14">
        <f t="shared" ref="C13:C23" si="3">SUM(D13:F13)</f>
        <v>17012.14</v>
      </c>
      <c r="D13" s="14">
        <v>9349</v>
      </c>
      <c r="E13" s="14">
        <v>5684.7</v>
      </c>
      <c r="F13" s="14">
        <v>1978.44</v>
      </c>
      <c r="G13" s="14">
        <v>14286.14</v>
      </c>
      <c r="H13" s="14">
        <v>2726</v>
      </c>
      <c r="I13" s="14">
        <v>1763</v>
      </c>
      <c r="J13" s="14">
        <f t="shared" ref="J13:J23" si="4">SUM(K13:M13)</f>
        <v>16281.05</v>
      </c>
      <c r="K13" s="14">
        <v>9090.65</v>
      </c>
      <c r="L13" s="14">
        <v>5488.6</v>
      </c>
      <c r="M13" s="14">
        <v>1701.8</v>
      </c>
      <c r="N13" s="14">
        <v>14013.4</v>
      </c>
      <c r="O13" s="14">
        <v>2267.65</v>
      </c>
      <c r="P13" s="14">
        <v>1304.65</v>
      </c>
      <c r="Q13" s="7">
        <f t="shared" si="1"/>
        <v>-731.090000000001</v>
      </c>
      <c r="R13" s="30">
        <f t="shared" si="2"/>
        <v>-258.35</v>
      </c>
      <c r="S13" s="30">
        <f t="shared" si="0"/>
        <v>-196.1</v>
      </c>
      <c r="T13" s="30">
        <f t="shared" si="0"/>
        <v>-276.64</v>
      </c>
      <c r="U13" s="7">
        <f t="shared" si="0"/>
        <v>-272.740000000002</v>
      </c>
      <c r="V13" s="7">
        <f t="shared" si="0"/>
        <v>-458.35</v>
      </c>
      <c r="W13" s="7">
        <f t="shared" si="0"/>
        <v>-458.35</v>
      </c>
    </row>
    <row r="14" ht="21" customHeight="1" spans="1:23">
      <c r="A14" s="7">
        <v>5</v>
      </c>
      <c r="B14" s="7" t="s">
        <v>23</v>
      </c>
      <c r="C14" s="14">
        <f t="shared" si="3"/>
        <v>9179.31</v>
      </c>
      <c r="D14" s="14">
        <v>5242</v>
      </c>
      <c r="E14" s="14">
        <v>1062.2</v>
      </c>
      <c r="F14" s="14">
        <v>2875.11</v>
      </c>
      <c r="G14" s="14">
        <v>7135.71</v>
      </c>
      <c r="H14" s="14">
        <v>2043.6</v>
      </c>
      <c r="I14" s="14">
        <v>1365</v>
      </c>
      <c r="J14" s="14">
        <f t="shared" si="4"/>
        <v>1454.61</v>
      </c>
      <c r="K14" s="14">
        <v>1065</v>
      </c>
      <c r="L14" s="14">
        <v>196.1</v>
      </c>
      <c r="M14" s="14">
        <v>193.51</v>
      </c>
      <c r="N14" s="14">
        <v>196.1</v>
      </c>
      <c r="O14" s="14">
        <v>1258.51</v>
      </c>
      <c r="P14" s="14">
        <v>1065</v>
      </c>
      <c r="Q14" s="7">
        <f t="shared" si="1"/>
        <v>-7724.7</v>
      </c>
      <c r="R14" s="30">
        <f t="shared" si="2"/>
        <v>-4177</v>
      </c>
      <c r="S14" s="30">
        <f t="shared" si="0"/>
        <v>-866.1</v>
      </c>
      <c r="T14" s="30">
        <f t="shared" si="0"/>
        <v>-2681.6</v>
      </c>
      <c r="U14" s="7">
        <f t="shared" si="0"/>
        <v>-6939.61</v>
      </c>
      <c r="V14" s="7">
        <f t="shared" si="0"/>
        <v>-785.09</v>
      </c>
      <c r="W14" s="7">
        <f t="shared" si="0"/>
        <v>-300</v>
      </c>
    </row>
    <row r="15" ht="21" customHeight="1" spans="1:23">
      <c r="A15" s="7">
        <v>6</v>
      </c>
      <c r="B15" s="7" t="s">
        <v>24</v>
      </c>
      <c r="C15" s="14">
        <f t="shared" si="3"/>
        <v>11618.78</v>
      </c>
      <c r="D15" s="14">
        <v>7226</v>
      </c>
      <c r="E15" s="14">
        <v>2441.47</v>
      </c>
      <c r="F15" s="14">
        <v>1951.31</v>
      </c>
      <c r="G15" s="14">
        <v>10132.78</v>
      </c>
      <c r="H15" s="14">
        <v>1486</v>
      </c>
      <c r="I15" s="14">
        <v>886</v>
      </c>
      <c r="J15" s="14">
        <f t="shared" si="4"/>
        <v>13554.54</v>
      </c>
      <c r="K15" s="14">
        <v>7981.2</v>
      </c>
      <c r="L15" s="14">
        <v>3015.47</v>
      </c>
      <c r="M15" s="14">
        <v>2557.87</v>
      </c>
      <c r="N15" s="14">
        <v>11963.34</v>
      </c>
      <c r="O15" s="14">
        <v>1591.2</v>
      </c>
      <c r="P15" s="14">
        <v>991.2</v>
      </c>
      <c r="Q15" s="7">
        <f t="shared" si="1"/>
        <v>1935.76</v>
      </c>
      <c r="R15" s="30">
        <f t="shared" si="2"/>
        <v>755.2</v>
      </c>
      <c r="S15" s="30">
        <f t="shared" si="0"/>
        <v>574</v>
      </c>
      <c r="T15" s="30">
        <f t="shared" si="0"/>
        <v>606.56</v>
      </c>
      <c r="U15" s="7">
        <f t="shared" si="0"/>
        <v>1830.56</v>
      </c>
      <c r="V15" s="7">
        <f t="shared" si="0"/>
        <v>105.2</v>
      </c>
      <c r="W15" s="7">
        <f t="shared" si="0"/>
        <v>105.2</v>
      </c>
    </row>
    <row r="16" ht="21" customHeight="1" spans="1:23">
      <c r="A16" s="7">
        <v>7</v>
      </c>
      <c r="B16" s="7" t="s">
        <v>25</v>
      </c>
      <c r="C16" s="14">
        <f t="shared" si="3"/>
        <v>10197.48</v>
      </c>
      <c r="D16" s="14">
        <v>6695</v>
      </c>
      <c r="E16" s="14">
        <v>1130</v>
      </c>
      <c r="F16" s="14">
        <v>2372.48</v>
      </c>
      <c r="G16" s="14">
        <v>8377.02</v>
      </c>
      <c r="H16" s="14">
        <v>1820.46</v>
      </c>
      <c r="I16" s="14">
        <v>1160</v>
      </c>
      <c r="J16" s="14">
        <f t="shared" si="4"/>
        <v>5806.51</v>
      </c>
      <c r="K16" s="14">
        <v>5531.42</v>
      </c>
      <c r="L16" s="14">
        <v>202.17</v>
      </c>
      <c r="M16" s="14">
        <v>72.92</v>
      </c>
      <c r="N16" s="14">
        <v>4573.34</v>
      </c>
      <c r="O16" s="14">
        <v>1233.17</v>
      </c>
      <c r="P16" s="14">
        <v>1160.25</v>
      </c>
      <c r="Q16" s="7">
        <f t="shared" si="1"/>
        <v>-4390.97</v>
      </c>
      <c r="R16" s="30">
        <f t="shared" si="2"/>
        <v>-1163.58</v>
      </c>
      <c r="S16" s="30">
        <f t="shared" si="0"/>
        <v>-927.83</v>
      </c>
      <c r="T16" s="30">
        <f t="shared" si="0"/>
        <v>-2299.56</v>
      </c>
      <c r="U16" s="7">
        <f t="shared" si="0"/>
        <v>-3803.68</v>
      </c>
      <c r="V16" s="7">
        <f t="shared" si="0"/>
        <v>-587.29</v>
      </c>
      <c r="W16" s="7">
        <f t="shared" si="0"/>
        <v>0.25</v>
      </c>
    </row>
    <row r="17" ht="21" customHeight="1" spans="1:23">
      <c r="A17" s="7">
        <v>8</v>
      </c>
      <c r="B17" s="7" t="s">
        <v>26</v>
      </c>
      <c r="C17" s="14">
        <f t="shared" si="3"/>
        <v>9404.04</v>
      </c>
      <c r="D17" s="14">
        <v>6075</v>
      </c>
      <c r="E17" s="14">
        <v>1137</v>
      </c>
      <c r="F17" s="14">
        <v>2192.04</v>
      </c>
      <c r="G17" s="14">
        <v>7153.54</v>
      </c>
      <c r="H17" s="14">
        <v>2250.5</v>
      </c>
      <c r="I17" s="14">
        <v>799</v>
      </c>
      <c r="J17" s="14">
        <f t="shared" si="4"/>
        <v>11855.5</v>
      </c>
      <c r="K17" s="14">
        <v>6988.6</v>
      </c>
      <c r="L17" s="14">
        <v>1537</v>
      </c>
      <c r="M17" s="14">
        <v>3329.9</v>
      </c>
      <c r="N17" s="14">
        <v>8618.77</v>
      </c>
      <c r="O17" s="14">
        <v>3236.73</v>
      </c>
      <c r="P17" s="14">
        <v>712.6</v>
      </c>
      <c r="Q17" s="7">
        <f t="shared" si="1"/>
        <v>2451.46</v>
      </c>
      <c r="R17" s="30">
        <f t="shared" si="2"/>
        <v>913.6</v>
      </c>
      <c r="S17" s="30">
        <f t="shared" si="0"/>
        <v>400</v>
      </c>
      <c r="T17" s="30">
        <f t="shared" si="0"/>
        <v>1137.86</v>
      </c>
      <c r="U17" s="7">
        <f t="shared" si="0"/>
        <v>1465.23</v>
      </c>
      <c r="V17" s="7">
        <f t="shared" si="0"/>
        <v>986.23</v>
      </c>
      <c r="W17" s="7">
        <f t="shared" si="0"/>
        <v>-86.4</v>
      </c>
    </row>
    <row r="18" ht="21" customHeight="1" spans="1:23">
      <c r="A18" s="7">
        <v>9</v>
      </c>
      <c r="B18" s="7" t="s">
        <v>27</v>
      </c>
      <c r="C18" s="14">
        <f t="shared" si="3"/>
        <v>4143.48</v>
      </c>
      <c r="D18" s="14">
        <v>2535</v>
      </c>
      <c r="E18" s="14">
        <v>400</v>
      </c>
      <c r="F18" s="14">
        <v>1208.48</v>
      </c>
      <c r="G18" s="14">
        <v>3993.48</v>
      </c>
      <c r="H18" s="14">
        <v>150</v>
      </c>
      <c r="I18" s="14">
        <v>150</v>
      </c>
      <c r="J18" s="14">
        <f t="shared" si="4"/>
        <v>4207.39</v>
      </c>
      <c r="K18" s="14">
        <v>2535.5</v>
      </c>
      <c r="L18" s="14">
        <v>400</v>
      </c>
      <c r="M18" s="14">
        <v>1271.89</v>
      </c>
      <c r="N18" s="14">
        <v>4056.89</v>
      </c>
      <c r="O18" s="14">
        <v>150.5</v>
      </c>
      <c r="P18" s="14">
        <v>150.5</v>
      </c>
      <c r="Q18" s="7">
        <f t="shared" si="1"/>
        <v>63.9100000000001</v>
      </c>
      <c r="R18" s="30">
        <f t="shared" si="2"/>
        <v>0.5</v>
      </c>
      <c r="S18" s="30">
        <f t="shared" si="0"/>
        <v>0</v>
      </c>
      <c r="T18" s="30">
        <f t="shared" si="0"/>
        <v>63.4100000000001</v>
      </c>
      <c r="U18" s="7">
        <f t="shared" si="0"/>
        <v>63.4100000000003</v>
      </c>
      <c r="V18" s="7">
        <f t="shared" si="0"/>
        <v>0.5</v>
      </c>
      <c r="W18" s="7">
        <f t="shared" si="0"/>
        <v>0.5</v>
      </c>
    </row>
    <row r="19" ht="21" customHeight="1" spans="1:23">
      <c r="A19" s="7">
        <v>10</v>
      </c>
      <c r="B19" s="7" t="s">
        <v>28</v>
      </c>
      <c r="C19" s="14">
        <f t="shared" si="3"/>
        <v>11522.72</v>
      </c>
      <c r="D19" s="14">
        <v>2668</v>
      </c>
      <c r="E19" s="14">
        <v>4957</v>
      </c>
      <c r="F19" s="14">
        <v>3897.72</v>
      </c>
      <c r="G19" s="14">
        <v>8857.08</v>
      </c>
      <c r="H19" s="14">
        <v>2665.64</v>
      </c>
      <c r="I19" s="14">
        <v>952</v>
      </c>
      <c r="J19" s="14">
        <f t="shared" si="4"/>
        <v>16069.31</v>
      </c>
      <c r="K19" s="14">
        <v>4433.74</v>
      </c>
      <c r="L19" s="14">
        <v>6426.71</v>
      </c>
      <c r="M19" s="14">
        <v>5208.86</v>
      </c>
      <c r="N19" s="14">
        <v>13403.67</v>
      </c>
      <c r="O19" s="14">
        <v>2665.64</v>
      </c>
      <c r="P19" s="14">
        <v>952</v>
      </c>
      <c r="Q19" s="7">
        <f t="shared" si="1"/>
        <v>4546.59</v>
      </c>
      <c r="R19" s="30">
        <f t="shared" si="2"/>
        <v>1765.74</v>
      </c>
      <c r="S19" s="30">
        <f t="shared" si="0"/>
        <v>1469.71</v>
      </c>
      <c r="T19" s="30">
        <f t="shared" si="0"/>
        <v>1311.14</v>
      </c>
      <c r="U19" s="7">
        <f t="shared" si="0"/>
        <v>4546.59</v>
      </c>
      <c r="V19" s="7">
        <f t="shared" si="0"/>
        <v>0</v>
      </c>
      <c r="W19" s="7">
        <f t="shared" si="0"/>
        <v>0</v>
      </c>
    </row>
    <row r="20" ht="21" customHeight="1" spans="1:23">
      <c r="A20" s="7">
        <v>11</v>
      </c>
      <c r="B20" s="7" t="s">
        <v>29</v>
      </c>
      <c r="C20" s="14">
        <f t="shared" si="3"/>
        <v>1466.33</v>
      </c>
      <c r="D20" s="14">
        <v>0</v>
      </c>
      <c r="E20" s="14">
        <v>1004</v>
      </c>
      <c r="F20" s="14">
        <v>462.33</v>
      </c>
      <c r="G20" s="14">
        <v>1466.33</v>
      </c>
      <c r="H20" s="14">
        <v>0</v>
      </c>
      <c r="I20" s="14">
        <v>0</v>
      </c>
      <c r="J20" s="14">
        <f t="shared" si="4"/>
        <v>1331.43</v>
      </c>
      <c r="K20" s="14">
        <v>133.35</v>
      </c>
      <c r="L20" s="14">
        <v>735.75</v>
      </c>
      <c r="M20" s="14">
        <v>462.33</v>
      </c>
      <c r="N20" s="14">
        <v>1198.08</v>
      </c>
      <c r="O20" s="14">
        <v>133.35</v>
      </c>
      <c r="P20" s="14">
        <v>133.35</v>
      </c>
      <c r="Q20" s="7">
        <f t="shared" si="1"/>
        <v>-134.9</v>
      </c>
      <c r="R20" s="30">
        <f t="shared" si="2"/>
        <v>133.35</v>
      </c>
      <c r="S20" s="30">
        <f t="shared" si="0"/>
        <v>-268.25</v>
      </c>
      <c r="T20" s="30">
        <f t="shared" si="0"/>
        <v>0</v>
      </c>
      <c r="U20" s="7">
        <f t="shared" si="0"/>
        <v>-268.25</v>
      </c>
      <c r="V20" s="7">
        <f t="shared" si="0"/>
        <v>133.35</v>
      </c>
      <c r="W20" s="7">
        <f t="shared" si="0"/>
        <v>133.35</v>
      </c>
    </row>
    <row r="21" ht="21" customHeight="1" spans="1:23">
      <c r="A21" s="7">
        <v>12</v>
      </c>
      <c r="B21" s="7" t="s">
        <v>30</v>
      </c>
      <c r="C21" s="14">
        <f t="shared" si="3"/>
        <v>864.83</v>
      </c>
      <c r="D21" s="14">
        <v>0</v>
      </c>
      <c r="E21" s="14">
        <v>765</v>
      </c>
      <c r="F21" s="14">
        <v>99.83</v>
      </c>
      <c r="G21" s="14">
        <v>864.83</v>
      </c>
      <c r="H21" s="14">
        <v>0</v>
      </c>
      <c r="I21" s="14">
        <v>0</v>
      </c>
      <c r="J21" s="14">
        <f t="shared" si="4"/>
        <v>2753.86</v>
      </c>
      <c r="K21" s="14">
        <v>126</v>
      </c>
      <c r="L21" s="14">
        <v>765</v>
      </c>
      <c r="M21" s="14">
        <v>1862.86</v>
      </c>
      <c r="N21" s="14">
        <v>2627.86</v>
      </c>
      <c r="O21" s="14">
        <v>126</v>
      </c>
      <c r="P21" s="14">
        <v>126</v>
      </c>
      <c r="Q21" s="7">
        <f t="shared" si="1"/>
        <v>1889.03</v>
      </c>
      <c r="R21" s="30">
        <f t="shared" si="2"/>
        <v>126</v>
      </c>
      <c r="S21" s="30">
        <f t="shared" si="0"/>
        <v>0</v>
      </c>
      <c r="T21" s="30">
        <f t="shared" si="0"/>
        <v>1763.03</v>
      </c>
      <c r="U21" s="7">
        <f t="shared" si="0"/>
        <v>1763.03</v>
      </c>
      <c r="V21" s="7">
        <f t="shared" si="0"/>
        <v>126</v>
      </c>
      <c r="W21" s="7">
        <f t="shared" si="0"/>
        <v>126</v>
      </c>
    </row>
    <row r="22" ht="21" customHeight="1" spans="1:23">
      <c r="A22" s="7">
        <v>13</v>
      </c>
      <c r="B22" s="7" t="s">
        <v>31</v>
      </c>
      <c r="C22" s="14">
        <f t="shared" si="3"/>
        <v>937.21</v>
      </c>
      <c r="D22" s="14">
        <v>0</v>
      </c>
      <c r="E22" s="14">
        <v>618</v>
      </c>
      <c r="F22" s="14">
        <v>319.21</v>
      </c>
      <c r="G22" s="14">
        <v>925.21</v>
      </c>
      <c r="H22" s="14">
        <v>12</v>
      </c>
      <c r="I22" s="14">
        <v>0</v>
      </c>
      <c r="J22" s="14">
        <f t="shared" si="4"/>
        <v>1141.95</v>
      </c>
      <c r="K22" s="14">
        <v>47.95</v>
      </c>
      <c r="L22" s="14">
        <v>724.79</v>
      </c>
      <c r="M22" s="14">
        <v>369.21</v>
      </c>
      <c r="N22" s="14">
        <v>1082</v>
      </c>
      <c r="O22" s="14">
        <v>59.95</v>
      </c>
      <c r="P22" s="14">
        <v>47.95</v>
      </c>
      <c r="Q22" s="7">
        <f t="shared" si="1"/>
        <v>204.74</v>
      </c>
      <c r="R22" s="30">
        <f t="shared" si="2"/>
        <v>47.95</v>
      </c>
      <c r="S22" s="30">
        <f t="shared" si="0"/>
        <v>106.79</v>
      </c>
      <c r="T22" s="30">
        <f t="shared" si="0"/>
        <v>50</v>
      </c>
      <c r="U22" s="7">
        <f t="shared" si="0"/>
        <v>156.79</v>
      </c>
      <c r="V22" s="7">
        <f t="shared" si="0"/>
        <v>47.95</v>
      </c>
      <c r="W22" s="7">
        <f t="shared" si="0"/>
        <v>47.95</v>
      </c>
    </row>
    <row r="23" ht="21" customHeight="1" spans="1:23">
      <c r="A23" s="7">
        <v>14</v>
      </c>
      <c r="B23" s="7" t="s">
        <v>32</v>
      </c>
      <c r="C23" s="14">
        <f t="shared" si="3"/>
        <v>2383.24</v>
      </c>
      <c r="D23" s="14">
        <v>0</v>
      </c>
      <c r="E23" s="14">
        <v>1548</v>
      </c>
      <c r="F23" s="14">
        <v>835.24</v>
      </c>
      <c r="G23" s="14">
        <v>2383.24</v>
      </c>
      <c r="H23" s="14">
        <v>0</v>
      </c>
      <c r="I23" s="14">
        <v>0</v>
      </c>
      <c r="J23" s="14">
        <f t="shared" si="4"/>
        <v>502.5</v>
      </c>
      <c r="K23" s="14">
        <v>308</v>
      </c>
      <c r="L23" s="14">
        <v>194.5</v>
      </c>
      <c r="M23" s="14">
        <v>0</v>
      </c>
      <c r="N23" s="14">
        <v>194.5</v>
      </c>
      <c r="O23" s="14">
        <v>308</v>
      </c>
      <c r="P23" s="14">
        <v>308</v>
      </c>
      <c r="Q23" s="7">
        <f t="shared" si="1"/>
        <v>-1880.74</v>
      </c>
      <c r="R23" s="30">
        <f t="shared" si="2"/>
        <v>308</v>
      </c>
      <c r="S23" s="30">
        <f t="shared" si="0"/>
        <v>-1353.5</v>
      </c>
      <c r="T23" s="30">
        <f t="shared" si="0"/>
        <v>-835.24</v>
      </c>
      <c r="U23" s="7">
        <f t="shared" si="0"/>
        <v>-2188.74</v>
      </c>
      <c r="V23" s="7">
        <f t="shared" si="0"/>
        <v>308</v>
      </c>
      <c r="W23" s="7">
        <f t="shared" si="0"/>
        <v>308</v>
      </c>
    </row>
    <row r="24" s="1" customFormat="1" ht="21" customHeight="1" spans="2:23">
      <c r="B24" s="42" t="s">
        <v>33</v>
      </c>
      <c r="C24" s="14">
        <f>SUM(C12:C23)</f>
        <v>91490</v>
      </c>
      <c r="D24" s="14">
        <v>45390</v>
      </c>
      <c r="E24" s="14">
        <v>26100</v>
      </c>
      <c r="F24" s="14">
        <v>20000</v>
      </c>
      <c r="G24" s="14">
        <v>77100</v>
      </c>
      <c r="H24" s="14">
        <v>14390</v>
      </c>
      <c r="I24" s="14">
        <v>7690</v>
      </c>
      <c r="J24" s="14">
        <f>SUM(J12:J23)</f>
        <v>90990</v>
      </c>
      <c r="K24" s="14">
        <v>45390</v>
      </c>
      <c r="L24" s="14">
        <v>26100</v>
      </c>
      <c r="M24" s="14">
        <v>19500</v>
      </c>
      <c r="N24" s="14">
        <v>76600</v>
      </c>
      <c r="O24" s="14">
        <v>14390</v>
      </c>
      <c r="P24" s="14">
        <v>7690</v>
      </c>
      <c r="Q24" s="7">
        <f t="shared" si="1"/>
        <v>-500.000000000004</v>
      </c>
      <c r="R24" s="30">
        <f t="shared" si="2"/>
        <v>0</v>
      </c>
      <c r="S24" s="30">
        <f t="shared" si="0"/>
        <v>0</v>
      </c>
      <c r="T24" s="30">
        <f t="shared" si="0"/>
        <v>-500.000000000004</v>
      </c>
      <c r="U24" s="7">
        <f t="shared" si="0"/>
        <v>-500</v>
      </c>
      <c r="V24" s="7">
        <f t="shared" si="0"/>
        <v>0</v>
      </c>
      <c r="W24" s="7">
        <f t="shared" si="0"/>
        <v>0</v>
      </c>
    </row>
    <row r="25" ht="21" customHeight="1" spans="1:23">
      <c r="A25" s="13" t="s">
        <v>34</v>
      </c>
      <c r="B25" s="13"/>
      <c r="C25" s="43">
        <f>C24</f>
        <v>91490</v>
      </c>
      <c r="D25" s="43">
        <f t="shared" ref="D25:I25" si="5">D24</f>
        <v>45390</v>
      </c>
      <c r="E25" s="43">
        <f t="shared" si="5"/>
        <v>26100</v>
      </c>
      <c r="F25" s="43">
        <f t="shared" si="5"/>
        <v>20000</v>
      </c>
      <c r="G25" s="43">
        <f t="shared" si="5"/>
        <v>77100</v>
      </c>
      <c r="H25" s="43">
        <f t="shared" si="5"/>
        <v>14390</v>
      </c>
      <c r="I25" s="43">
        <f t="shared" si="5"/>
        <v>7690</v>
      </c>
      <c r="J25" s="14">
        <f>J11+J24</f>
        <v>91490</v>
      </c>
      <c r="K25" s="14">
        <v>45390</v>
      </c>
      <c r="L25" s="14">
        <v>26100</v>
      </c>
      <c r="M25" s="14">
        <v>20000</v>
      </c>
      <c r="N25" s="14">
        <v>77100</v>
      </c>
      <c r="O25" s="14">
        <v>14390</v>
      </c>
      <c r="P25" s="14">
        <v>7690</v>
      </c>
      <c r="Q25" s="7">
        <f t="shared" si="1"/>
        <v>0</v>
      </c>
      <c r="R25" s="7">
        <f t="shared" si="2"/>
        <v>0</v>
      </c>
      <c r="S25" s="7">
        <f t="shared" si="0"/>
        <v>0</v>
      </c>
      <c r="T25" s="7">
        <f t="shared" si="0"/>
        <v>0</v>
      </c>
      <c r="U25" s="7">
        <f t="shared" si="0"/>
        <v>0</v>
      </c>
      <c r="V25" s="7">
        <f t="shared" si="0"/>
        <v>0</v>
      </c>
      <c r="W25" s="7">
        <f t="shared" si="0"/>
        <v>0</v>
      </c>
    </row>
    <row r="27" spans="5:5">
      <c r="E27" s="44"/>
    </row>
  </sheetData>
  <mergeCells count="23">
    <mergeCell ref="A1:I1"/>
    <mergeCell ref="A2:W2"/>
    <mergeCell ref="B4:I4"/>
    <mergeCell ref="J4:P4"/>
    <mergeCell ref="Q4:W4"/>
    <mergeCell ref="H8:I8"/>
    <mergeCell ref="O8:P8"/>
    <mergeCell ref="V8:W8"/>
    <mergeCell ref="A25:B25"/>
    <mergeCell ref="A5:A7"/>
    <mergeCell ref="B5:B7"/>
    <mergeCell ref="C5:C7"/>
    <mergeCell ref="G8:G9"/>
    <mergeCell ref="J5:J7"/>
    <mergeCell ref="N8:N9"/>
    <mergeCell ref="Q5:Q7"/>
    <mergeCell ref="U8:U9"/>
    <mergeCell ref="K5:M7"/>
    <mergeCell ref="N5:P7"/>
    <mergeCell ref="D5:F7"/>
    <mergeCell ref="G5:I7"/>
    <mergeCell ref="R5:T7"/>
    <mergeCell ref="U5:W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3"/>
  <sheetViews>
    <sheetView topLeftCell="G1" workbookViewId="0">
      <selection activeCell="O13" sqref="O13"/>
    </sheetView>
  </sheetViews>
  <sheetFormatPr defaultColWidth="9" defaultRowHeight="13.5"/>
  <cols>
    <col min="1" max="1" width="3.75" style="2" customWidth="1"/>
    <col min="2" max="2" width="9.625" style="2" customWidth="1"/>
    <col min="3" max="3" width="10.375" style="2" customWidth="1"/>
    <col min="4" max="4" width="9.125" style="2" customWidth="1"/>
    <col min="5" max="5" width="8.875" style="2" customWidth="1"/>
    <col min="6" max="6" width="9.375" style="3" customWidth="1"/>
    <col min="7" max="7" width="8.75" style="3" customWidth="1"/>
    <col min="8" max="8" width="7.75" style="3" customWidth="1"/>
    <col min="9" max="9" width="7.125" style="3" customWidth="1"/>
    <col min="10" max="10" width="8.25" style="3" customWidth="1"/>
    <col min="11" max="11" width="8.5" style="3" customWidth="1"/>
    <col min="12" max="12" width="8.75" style="3" customWidth="1"/>
    <col min="13" max="13" width="9.5" style="3" customWidth="1"/>
    <col min="14" max="15" width="9.25" style="3" customWidth="1"/>
    <col min="16" max="17" width="8.625" style="3" customWidth="1"/>
    <col min="18" max="18" width="8.875" style="3" customWidth="1"/>
    <col min="19" max="19" width="9.875" style="2" customWidth="1"/>
    <col min="20" max="20" width="10.25" style="2" customWidth="1"/>
    <col min="21" max="21" width="8.875" style="2" customWidth="1"/>
    <col min="22" max="16384" width="9" style="2"/>
  </cols>
  <sheetData>
    <row r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S1" s="3"/>
      <c r="T1" s="3"/>
      <c r="U1" s="3"/>
    </row>
    <row r="2" ht="24" spans="1:32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2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S3" s="3"/>
      <c r="T3" s="3"/>
      <c r="U3" s="3"/>
    </row>
    <row r="4" s="1" customFormat="1" ht="20.25" customHeight="1" spans="1:32">
      <c r="A4" s="7" t="s">
        <v>6</v>
      </c>
      <c r="B4" s="7" t="s">
        <v>7</v>
      </c>
      <c r="C4" s="7" t="s">
        <v>36</v>
      </c>
      <c r="D4" s="7"/>
      <c r="E4" s="7"/>
      <c r="F4" s="7"/>
      <c r="G4" s="7"/>
      <c r="H4" s="7"/>
      <c r="I4" s="7"/>
      <c r="J4" s="7"/>
      <c r="K4" s="7"/>
      <c r="L4" s="7"/>
      <c r="M4" s="7" t="s">
        <v>37</v>
      </c>
      <c r="N4" s="7"/>
      <c r="O4" s="7"/>
      <c r="P4" s="7"/>
      <c r="Q4" s="7"/>
      <c r="R4" s="7"/>
      <c r="S4" s="7"/>
      <c r="T4" s="7"/>
      <c r="U4" s="7"/>
      <c r="V4" s="7"/>
      <c r="W4" s="7" t="s">
        <v>5</v>
      </c>
      <c r="X4" s="7"/>
      <c r="Y4" s="7"/>
      <c r="Z4" s="7"/>
      <c r="AA4" s="7"/>
      <c r="AB4" s="7"/>
      <c r="AC4" s="7"/>
      <c r="AD4" s="7"/>
      <c r="AE4" s="7"/>
      <c r="AF4" s="7"/>
    </row>
    <row r="5" s="1" customFormat="1" ht="26.25" customHeight="1" spans="1:32">
      <c r="A5" s="7"/>
      <c r="B5" s="7"/>
      <c r="C5" s="12" t="s">
        <v>38</v>
      </c>
      <c r="D5" s="7" t="s">
        <v>39</v>
      </c>
      <c r="E5" s="7"/>
      <c r="F5" s="7"/>
      <c r="G5" s="7" t="s">
        <v>12</v>
      </c>
      <c r="H5" s="7"/>
      <c r="I5" s="7"/>
      <c r="J5" s="7"/>
      <c r="K5" s="7"/>
      <c r="L5" s="7"/>
      <c r="M5" s="12" t="s">
        <v>38</v>
      </c>
      <c r="N5" s="7" t="s">
        <v>39</v>
      </c>
      <c r="O5" s="7"/>
      <c r="P5" s="7"/>
      <c r="Q5" s="7" t="s">
        <v>12</v>
      </c>
      <c r="R5" s="7"/>
      <c r="S5" s="7"/>
      <c r="T5" s="7"/>
      <c r="U5" s="7"/>
      <c r="V5" s="7"/>
      <c r="W5" s="12" t="s">
        <v>38</v>
      </c>
      <c r="X5" s="7" t="s">
        <v>39</v>
      </c>
      <c r="Y5" s="7"/>
      <c r="Z5" s="7"/>
      <c r="AA5" s="7" t="s">
        <v>12</v>
      </c>
      <c r="AB5" s="7"/>
      <c r="AC5" s="7"/>
      <c r="AD5" s="7"/>
      <c r="AE5" s="7"/>
      <c r="AF5" s="7"/>
    </row>
    <row r="6" s="1" customFormat="1" ht="108" spans="1:32">
      <c r="A6" s="7"/>
      <c r="B6" s="7"/>
      <c r="C6" s="12"/>
      <c r="D6" s="7" t="s">
        <v>17</v>
      </c>
      <c r="E6" s="7" t="s">
        <v>40</v>
      </c>
      <c r="F6" s="7" t="s">
        <v>41</v>
      </c>
      <c r="G6" s="7" t="s">
        <v>17</v>
      </c>
      <c r="H6" s="7" t="s">
        <v>42</v>
      </c>
      <c r="I6" s="7" t="s">
        <v>43</v>
      </c>
      <c r="J6" s="7" t="s">
        <v>44</v>
      </c>
      <c r="K6" s="7" t="s">
        <v>45</v>
      </c>
      <c r="L6" s="7" t="s">
        <v>46</v>
      </c>
      <c r="M6" s="12"/>
      <c r="N6" s="7" t="s">
        <v>17</v>
      </c>
      <c r="O6" s="7" t="s">
        <v>40</v>
      </c>
      <c r="P6" s="7" t="s">
        <v>41</v>
      </c>
      <c r="Q6" s="7" t="s">
        <v>17</v>
      </c>
      <c r="R6" s="7" t="s">
        <v>42</v>
      </c>
      <c r="S6" s="7" t="s">
        <v>43</v>
      </c>
      <c r="T6" s="7" t="s">
        <v>44</v>
      </c>
      <c r="U6" s="7" t="s">
        <v>45</v>
      </c>
      <c r="V6" s="7" t="s">
        <v>46</v>
      </c>
      <c r="W6" s="12"/>
      <c r="X6" s="7" t="s">
        <v>17</v>
      </c>
      <c r="Y6" s="7" t="s">
        <v>40</v>
      </c>
      <c r="Z6" s="7" t="s">
        <v>41</v>
      </c>
      <c r="AA6" s="7" t="s">
        <v>17</v>
      </c>
      <c r="AB6" s="7" t="s">
        <v>42</v>
      </c>
      <c r="AC6" s="7" t="s">
        <v>43</v>
      </c>
      <c r="AD6" s="7" t="s">
        <v>44</v>
      </c>
      <c r="AE6" s="7" t="s">
        <v>45</v>
      </c>
      <c r="AF6" s="7" t="s">
        <v>46</v>
      </c>
    </row>
    <row r="7" ht="48" spans="1:32">
      <c r="A7" s="7">
        <v>2</v>
      </c>
      <c r="B7" s="7" t="s">
        <v>13</v>
      </c>
      <c r="C7" s="12" t="s">
        <v>38</v>
      </c>
      <c r="D7" s="7"/>
      <c r="E7" s="7" t="s">
        <v>47</v>
      </c>
      <c r="F7" s="7" t="s">
        <v>47</v>
      </c>
      <c r="G7" s="7"/>
      <c r="H7" s="7" t="s">
        <v>48</v>
      </c>
      <c r="I7" s="7" t="s">
        <v>49</v>
      </c>
      <c r="J7" s="7" t="s">
        <v>50</v>
      </c>
      <c r="K7" s="7" t="s">
        <v>50</v>
      </c>
      <c r="L7" s="7" t="s">
        <v>51</v>
      </c>
      <c r="M7" s="12" t="s">
        <v>38</v>
      </c>
      <c r="N7" s="7"/>
      <c r="O7" s="7" t="s">
        <v>47</v>
      </c>
      <c r="P7" s="7" t="s">
        <v>47</v>
      </c>
      <c r="Q7" s="7"/>
      <c r="R7" s="7" t="s">
        <v>48</v>
      </c>
      <c r="S7" s="7" t="s">
        <v>49</v>
      </c>
      <c r="T7" s="7" t="s">
        <v>50</v>
      </c>
      <c r="U7" s="7" t="s">
        <v>50</v>
      </c>
      <c r="V7" s="7" t="s">
        <v>51</v>
      </c>
      <c r="W7" s="12" t="s">
        <v>38</v>
      </c>
      <c r="X7" s="7"/>
      <c r="Y7" s="7" t="s">
        <v>47</v>
      </c>
      <c r="Z7" s="7" t="s">
        <v>47</v>
      </c>
      <c r="AA7" s="7"/>
      <c r="AB7" s="7" t="s">
        <v>48</v>
      </c>
      <c r="AC7" s="7" t="s">
        <v>49</v>
      </c>
      <c r="AD7" s="7" t="s">
        <v>50</v>
      </c>
      <c r="AE7" s="7" t="s">
        <v>50</v>
      </c>
      <c r="AF7" s="7" t="s">
        <v>51</v>
      </c>
    </row>
    <row r="8" ht="21" customHeight="1" spans="1:32">
      <c r="A8" s="7"/>
      <c r="B8" s="7" t="s">
        <v>19</v>
      </c>
      <c r="C8" s="12">
        <f>D8+G8</f>
        <v>0</v>
      </c>
      <c r="D8" s="7">
        <f>E8+F8</f>
        <v>0</v>
      </c>
      <c r="E8" s="7"/>
      <c r="F8" s="7"/>
      <c r="G8" s="7">
        <f t="shared" ref="G8" si="0">H8+I8+J8+K8+L8</f>
        <v>0</v>
      </c>
      <c r="H8" s="7"/>
      <c r="I8" s="7"/>
      <c r="J8" s="7">
        <v>0</v>
      </c>
      <c r="K8" s="7"/>
      <c r="L8" s="7">
        <v>0</v>
      </c>
      <c r="M8" s="12">
        <f>N8+Q8</f>
        <v>0</v>
      </c>
      <c r="N8" s="7">
        <f>O8+P8</f>
        <v>0</v>
      </c>
      <c r="O8" s="7"/>
      <c r="P8" s="7"/>
      <c r="Q8" s="7">
        <f t="shared" ref="Q8" si="1">R8+S8+T8+U8+V8</f>
        <v>0</v>
      </c>
      <c r="R8" s="7"/>
      <c r="S8" s="7"/>
      <c r="T8" s="7">
        <v>0</v>
      </c>
      <c r="U8" s="7"/>
      <c r="V8" s="7">
        <v>0</v>
      </c>
      <c r="W8" s="12">
        <f>X8+AA8</f>
        <v>0</v>
      </c>
      <c r="X8" s="7">
        <f>Y8+Z8</f>
        <v>0</v>
      </c>
      <c r="Y8" s="7"/>
      <c r="Z8" s="7"/>
      <c r="AA8" s="7">
        <f t="shared" ref="AA8" si="2">AB8+AC8+AD8+AE8+AF8</f>
        <v>0</v>
      </c>
      <c r="AB8" s="7"/>
      <c r="AC8" s="7"/>
      <c r="AD8" s="7">
        <v>0</v>
      </c>
      <c r="AE8" s="7"/>
      <c r="AF8" s="7">
        <v>0</v>
      </c>
    </row>
    <row r="9" ht="21" customHeight="1" spans="1:32">
      <c r="A9" s="7"/>
      <c r="B9" s="13" t="s">
        <v>20</v>
      </c>
      <c r="C9" s="7">
        <f t="shared" ref="C9:AF9" si="3">SUM(C8)</f>
        <v>0</v>
      </c>
      <c r="D9" s="7">
        <f t="shared" si="3"/>
        <v>0</v>
      </c>
      <c r="E9" s="7">
        <f t="shared" si="3"/>
        <v>0</v>
      </c>
      <c r="F9" s="7">
        <f t="shared" si="3"/>
        <v>0</v>
      </c>
      <c r="G9" s="7">
        <f t="shared" si="3"/>
        <v>0</v>
      </c>
      <c r="H9" s="7">
        <f t="shared" si="3"/>
        <v>0</v>
      </c>
      <c r="I9" s="7">
        <f t="shared" si="3"/>
        <v>0</v>
      </c>
      <c r="J9" s="7">
        <f t="shared" si="3"/>
        <v>0</v>
      </c>
      <c r="K9" s="7">
        <f t="shared" si="3"/>
        <v>0</v>
      </c>
      <c r="L9" s="7">
        <f t="shared" si="3"/>
        <v>0</v>
      </c>
      <c r="M9" s="7">
        <f t="shared" si="3"/>
        <v>0</v>
      </c>
      <c r="N9" s="7">
        <f t="shared" si="3"/>
        <v>0</v>
      </c>
      <c r="O9" s="7">
        <f t="shared" si="3"/>
        <v>0</v>
      </c>
      <c r="P9" s="7">
        <f t="shared" si="3"/>
        <v>0</v>
      </c>
      <c r="Q9" s="7">
        <f t="shared" si="3"/>
        <v>0</v>
      </c>
      <c r="R9" s="7"/>
      <c r="S9" s="7"/>
      <c r="T9" s="7"/>
      <c r="U9" s="7"/>
      <c r="V9" s="7"/>
      <c r="W9" s="7">
        <f t="shared" si="3"/>
        <v>0</v>
      </c>
      <c r="X9" s="7">
        <f t="shared" si="3"/>
        <v>0</v>
      </c>
      <c r="Y9" s="7">
        <f t="shared" si="3"/>
        <v>0</v>
      </c>
      <c r="Z9" s="7">
        <f t="shared" si="3"/>
        <v>0</v>
      </c>
      <c r="AA9" s="7">
        <f t="shared" si="3"/>
        <v>0</v>
      </c>
      <c r="AB9" s="7">
        <f t="shared" si="3"/>
        <v>0</v>
      </c>
      <c r="AC9" s="7">
        <f t="shared" si="3"/>
        <v>0</v>
      </c>
      <c r="AD9" s="7">
        <f t="shared" si="3"/>
        <v>0</v>
      </c>
      <c r="AE9" s="7">
        <f t="shared" si="3"/>
        <v>0</v>
      </c>
      <c r="AF9" s="7">
        <f t="shared" si="3"/>
        <v>0</v>
      </c>
    </row>
    <row r="10" ht="21" customHeight="1" spans="1:32">
      <c r="A10" s="7">
        <v>3</v>
      </c>
      <c r="B10" s="7" t="s">
        <v>21</v>
      </c>
      <c r="C10" s="12">
        <f>D10+G10</f>
        <v>7985</v>
      </c>
      <c r="D10" s="7">
        <f>E10+F10</f>
        <v>7370</v>
      </c>
      <c r="E10" s="7">
        <v>4985</v>
      </c>
      <c r="F10" s="7">
        <v>2385</v>
      </c>
      <c r="G10" s="7">
        <f t="shared" ref="G10:G21" si="4">H10+I10+J10+K10+L10</f>
        <v>615</v>
      </c>
      <c r="H10" s="7">
        <v>0</v>
      </c>
      <c r="I10" s="7">
        <v>0</v>
      </c>
      <c r="J10" s="7">
        <v>0</v>
      </c>
      <c r="K10" s="7">
        <v>0</v>
      </c>
      <c r="L10" s="7">
        <v>615</v>
      </c>
      <c r="M10" s="12">
        <f>N10+Q10</f>
        <v>8579.34</v>
      </c>
      <c r="N10" s="7">
        <f>O10+P10</f>
        <v>7840.84</v>
      </c>
      <c r="O10" s="7">
        <v>6410.09</v>
      </c>
      <c r="P10" s="7">
        <v>1430.75</v>
      </c>
      <c r="Q10" s="7">
        <f t="shared" ref="Q10:Q21" si="5">R10+S10+T10+U10+V10</f>
        <v>738.5</v>
      </c>
      <c r="R10" s="7">
        <v>0</v>
      </c>
      <c r="S10" s="7">
        <v>0</v>
      </c>
      <c r="T10" s="7"/>
      <c r="U10" s="7">
        <v>0</v>
      </c>
      <c r="V10" s="7">
        <v>738.5</v>
      </c>
      <c r="W10" s="12">
        <f>X10+AA10</f>
        <v>594.34</v>
      </c>
      <c r="X10" s="7">
        <f>SUM(Y10:Z10)</f>
        <v>470.84</v>
      </c>
      <c r="Y10" s="7">
        <f>O10-E10</f>
        <v>1425.09</v>
      </c>
      <c r="Z10" s="7">
        <f>P10-F10</f>
        <v>-954.25</v>
      </c>
      <c r="AA10" s="7">
        <f t="shared" ref="AA10:AA21" si="6">AB10+AC10+AD10+AE10+AF10</f>
        <v>123.5</v>
      </c>
      <c r="AB10" s="7">
        <f>R10-H10</f>
        <v>0</v>
      </c>
      <c r="AC10" s="7">
        <f t="shared" ref="AC10:AF22" si="7">S10-I10</f>
        <v>0</v>
      </c>
      <c r="AD10" s="7">
        <f t="shared" si="7"/>
        <v>0</v>
      </c>
      <c r="AE10" s="7">
        <f t="shared" si="7"/>
        <v>0</v>
      </c>
      <c r="AF10" s="7">
        <f t="shared" si="7"/>
        <v>123.5</v>
      </c>
    </row>
    <row r="11" ht="21" customHeight="1" spans="1:32">
      <c r="A11" s="7">
        <v>4</v>
      </c>
      <c r="B11" s="7" t="s">
        <v>22</v>
      </c>
      <c r="C11" s="12">
        <f t="shared" ref="C11:C21" si="8">D11+G11</f>
        <v>10312</v>
      </c>
      <c r="D11" s="7">
        <f t="shared" ref="D11:D21" si="9">E11+F11</f>
        <v>7586</v>
      </c>
      <c r="E11" s="7">
        <v>7586</v>
      </c>
      <c r="F11" s="7">
        <v>0</v>
      </c>
      <c r="G11" s="7">
        <f t="shared" si="4"/>
        <v>2726</v>
      </c>
      <c r="H11" s="7">
        <v>463</v>
      </c>
      <c r="I11" s="7">
        <v>500</v>
      </c>
      <c r="J11" s="7">
        <v>1763</v>
      </c>
      <c r="K11" s="7">
        <v>0</v>
      </c>
      <c r="L11" s="7">
        <v>0</v>
      </c>
      <c r="M11" s="12">
        <f t="shared" ref="M11:M21" si="10">N11+Q11</f>
        <v>10053.65</v>
      </c>
      <c r="N11" s="7">
        <f t="shared" ref="N11:N21" si="11">O11+P11</f>
        <v>7786</v>
      </c>
      <c r="O11" s="7">
        <v>7786</v>
      </c>
      <c r="P11" s="7">
        <v>0</v>
      </c>
      <c r="Q11" s="7">
        <f t="shared" si="5"/>
        <v>2267.65</v>
      </c>
      <c r="R11" s="7">
        <v>463</v>
      </c>
      <c r="S11" s="7">
        <v>500</v>
      </c>
      <c r="T11" s="7">
        <v>1304.65</v>
      </c>
      <c r="U11" s="7">
        <v>0</v>
      </c>
      <c r="V11" s="7"/>
      <c r="W11" s="12">
        <f t="shared" ref="W11:W21" si="12">X11+AA11</f>
        <v>-258.35</v>
      </c>
      <c r="X11" s="7">
        <f t="shared" ref="X11:X22" si="13">SUM(Y11:Z11)</f>
        <v>200</v>
      </c>
      <c r="Y11" s="7">
        <f t="shared" ref="Y11:Z22" si="14">O11-E11</f>
        <v>200</v>
      </c>
      <c r="Z11" s="7">
        <f t="shared" si="14"/>
        <v>0</v>
      </c>
      <c r="AA11" s="7">
        <f t="shared" si="6"/>
        <v>-458.35</v>
      </c>
      <c r="AB11" s="7">
        <f t="shared" ref="AB11:AB22" si="15">R11-H11</f>
        <v>0</v>
      </c>
      <c r="AC11" s="7">
        <f t="shared" si="7"/>
        <v>0</v>
      </c>
      <c r="AD11" s="7">
        <f t="shared" si="7"/>
        <v>-458.35</v>
      </c>
      <c r="AE11" s="7">
        <f t="shared" si="7"/>
        <v>0</v>
      </c>
      <c r="AF11" s="7">
        <f t="shared" si="7"/>
        <v>0</v>
      </c>
    </row>
    <row r="12" ht="21" customHeight="1" spans="1:32">
      <c r="A12" s="7">
        <v>5</v>
      </c>
      <c r="B12" s="7" t="s">
        <v>23</v>
      </c>
      <c r="C12" s="12">
        <f t="shared" si="8"/>
        <v>5242</v>
      </c>
      <c r="D12" s="7">
        <f t="shared" si="9"/>
        <v>3877</v>
      </c>
      <c r="E12" s="7">
        <v>3877</v>
      </c>
      <c r="F12" s="7">
        <v>0</v>
      </c>
      <c r="G12" s="7">
        <f t="shared" si="4"/>
        <v>1365</v>
      </c>
      <c r="H12" s="7">
        <v>0</v>
      </c>
      <c r="I12" s="7">
        <v>0</v>
      </c>
      <c r="J12" s="7">
        <v>1365</v>
      </c>
      <c r="K12" s="7">
        <v>0</v>
      </c>
      <c r="L12" s="7">
        <v>0</v>
      </c>
      <c r="M12" s="12">
        <f t="shared" si="10"/>
        <v>1065</v>
      </c>
      <c r="N12" s="7">
        <f t="shared" si="11"/>
        <v>0</v>
      </c>
      <c r="O12" s="7">
        <v>0</v>
      </c>
      <c r="P12" s="7">
        <v>0</v>
      </c>
      <c r="Q12" s="7">
        <f t="shared" si="5"/>
        <v>1065</v>
      </c>
      <c r="R12" s="7">
        <v>0</v>
      </c>
      <c r="S12" s="7">
        <v>0</v>
      </c>
      <c r="T12" s="7">
        <v>1065</v>
      </c>
      <c r="U12" s="7">
        <v>0</v>
      </c>
      <c r="V12" s="7">
        <v>0</v>
      </c>
      <c r="W12" s="12">
        <f t="shared" si="12"/>
        <v>-4177</v>
      </c>
      <c r="X12" s="7">
        <f t="shared" si="13"/>
        <v>-3877</v>
      </c>
      <c r="Y12" s="7">
        <f t="shared" si="14"/>
        <v>-3877</v>
      </c>
      <c r="Z12" s="7">
        <f t="shared" si="14"/>
        <v>0</v>
      </c>
      <c r="AA12" s="7">
        <f t="shared" si="6"/>
        <v>-300</v>
      </c>
      <c r="AB12" s="7">
        <f t="shared" si="15"/>
        <v>0</v>
      </c>
      <c r="AC12" s="7">
        <f t="shared" si="7"/>
        <v>0</v>
      </c>
      <c r="AD12" s="7">
        <f t="shared" si="7"/>
        <v>-300</v>
      </c>
      <c r="AE12" s="7">
        <f t="shared" si="7"/>
        <v>0</v>
      </c>
      <c r="AF12" s="7">
        <f t="shared" si="7"/>
        <v>0</v>
      </c>
    </row>
    <row r="13" ht="21" customHeight="1" spans="1:32">
      <c r="A13" s="7">
        <v>6</v>
      </c>
      <c r="B13" s="7" t="s">
        <v>24</v>
      </c>
      <c r="C13" s="12">
        <f t="shared" si="8"/>
        <v>7226</v>
      </c>
      <c r="D13" s="7">
        <f t="shared" si="9"/>
        <v>6340</v>
      </c>
      <c r="E13" s="7">
        <v>6340</v>
      </c>
      <c r="F13" s="7">
        <v>0</v>
      </c>
      <c r="G13" s="7">
        <f t="shared" si="4"/>
        <v>886</v>
      </c>
      <c r="H13" s="7">
        <v>0</v>
      </c>
      <c r="I13" s="7">
        <v>0</v>
      </c>
      <c r="J13" s="7">
        <v>886</v>
      </c>
      <c r="K13" s="7">
        <v>0</v>
      </c>
      <c r="L13" s="7">
        <v>0</v>
      </c>
      <c r="M13" s="12">
        <f t="shared" si="10"/>
        <v>8555.2</v>
      </c>
      <c r="N13" s="7">
        <f t="shared" si="11"/>
        <v>7564</v>
      </c>
      <c r="O13" s="7">
        <v>6990</v>
      </c>
      <c r="P13" s="7">
        <v>574</v>
      </c>
      <c r="Q13" s="7">
        <f t="shared" si="5"/>
        <v>991.2</v>
      </c>
      <c r="R13" s="7">
        <v>0</v>
      </c>
      <c r="S13" s="7">
        <v>0</v>
      </c>
      <c r="T13" s="7">
        <v>991.2</v>
      </c>
      <c r="U13" s="7">
        <v>0</v>
      </c>
      <c r="V13" s="7">
        <v>0</v>
      </c>
      <c r="W13" s="12">
        <f t="shared" si="12"/>
        <v>1329.2</v>
      </c>
      <c r="X13" s="7">
        <f t="shared" si="13"/>
        <v>1224</v>
      </c>
      <c r="Y13" s="7">
        <f t="shared" si="14"/>
        <v>650</v>
      </c>
      <c r="Z13" s="7">
        <f t="shared" si="14"/>
        <v>574</v>
      </c>
      <c r="AA13" s="7">
        <f t="shared" si="6"/>
        <v>105.2</v>
      </c>
      <c r="AB13" s="7">
        <f t="shared" si="15"/>
        <v>0</v>
      </c>
      <c r="AC13" s="7">
        <f t="shared" si="7"/>
        <v>0</v>
      </c>
      <c r="AD13" s="7">
        <f t="shared" si="7"/>
        <v>105.2</v>
      </c>
      <c r="AE13" s="7">
        <f t="shared" si="7"/>
        <v>0</v>
      </c>
      <c r="AF13" s="7">
        <f t="shared" si="7"/>
        <v>0</v>
      </c>
    </row>
    <row r="14" ht="21" customHeight="1" spans="1:32">
      <c r="A14" s="7">
        <v>7</v>
      </c>
      <c r="B14" s="7" t="s">
        <v>25</v>
      </c>
      <c r="C14" s="12">
        <f t="shared" si="8"/>
        <v>6695</v>
      </c>
      <c r="D14" s="7">
        <f t="shared" si="9"/>
        <v>5535</v>
      </c>
      <c r="E14" s="7">
        <v>5535</v>
      </c>
      <c r="F14" s="7">
        <v>0</v>
      </c>
      <c r="G14" s="7">
        <f t="shared" si="4"/>
        <v>1160</v>
      </c>
      <c r="H14" s="7">
        <v>0</v>
      </c>
      <c r="I14" s="7">
        <v>0</v>
      </c>
      <c r="J14" s="7">
        <v>1160</v>
      </c>
      <c r="K14" s="7">
        <v>0</v>
      </c>
      <c r="L14" s="7">
        <v>0</v>
      </c>
      <c r="M14" s="12">
        <f t="shared" si="10"/>
        <v>5531.42</v>
      </c>
      <c r="N14" s="7">
        <f t="shared" si="11"/>
        <v>4371.17</v>
      </c>
      <c r="O14" s="7">
        <v>4371.17</v>
      </c>
      <c r="P14" s="7">
        <v>0</v>
      </c>
      <c r="Q14" s="7">
        <f t="shared" si="5"/>
        <v>1160.25</v>
      </c>
      <c r="R14" s="7">
        <v>0</v>
      </c>
      <c r="S14" s="7">
        <v>0</v>
      </c>
      <c r="T14" s="7">
        <v>1160.25</v>
      </c>
      <c r="U14" s="7">
        <v>0</v>
      </c>
      <c r="V14" s="7">
        <v>0</v>
      </c>
      <c r="W14" s="12">
        <f t="shared" si="12"/>
        <v>-1163.58</v>
      </c>
      <c r="X14" s="7">
        <f t="shared" si="13"/>
        <v>-1163.83</v>
      </c>
      <c r="Y14" s="7">
        <f t="shared" si="14"/>
        <v>-1163.83</v>
      </c>
      <c r="Z14" s="7">
        <f t="shared" si="14"/>
        <v>0</v>
      </c>
      <c r="AA14" s="7">
        <f t="shared" si="6"/>
        <v>0.25</v>
      </c>
      <c r="AB14" s="7">
        <f t="shared" si="15"/>
        <v>0</v>
      </c>
      <c r="AC14" s="7">
        <f t="shared" si="7"/>
        <v>0</v>
      </c>
      <c r="AD14" s="7">
        <f t="shared" si="7"/>
        <v>0.25</v>
      </c>
      <c r="AE14" s="7">
        <f t="shared" si="7"/>
        <v>0</v>
      </c>
      <c r="AF14" s="7">
        <f t="shared" si="7"/>
        <v>0</v>
      </c>
    </row>
    <row r="15" ht="21" customHeight="1" spans="1:32">
      <c r="A15" s="7">
        <v>8</v>
      </c>
      <c r="B15" s="7" t="s">
        <v>26</v>
      </c>
      <c r="C15" s="12">
        <f t="shared" si="8"/>
        <v>6812</v>
      </c>
      <c r="D15" s="7">
        <f t="shared" si="9"/>
        <v>5276</v>
      </c>
      <c r="E15" s="7">
        <v>5276</v>
      </c>
      <c r="F15" s="7">
        <v>0</v>
      </c>
      <c r="G15" s="7">
        <f t="shared" si="4"/>
        <v>1536</v>
      </c>
      <c r="H15" s="7">
        <v>737</v>
      </c>
      <c r="I15" s="7">
        <v>0</v>
      </c>
      <c r="J15" s="7">
        <v>376</v>
      </c>
      <c r="K15" s="7">
        <v>0</v>
      </c>
      <c r="L15" s="7">
        <v>423</v>
      </c>
      <c r="M15" s="12">
        <f t="shared" si="10"/>
        <v>8125.6</v>
      </c>
      <c r="N15" s="7">
        <f t="shared" si="11"/>
        <v>6676</v>
      </c>
      <c r="O15" s="7">
        <v>6276</v>
      </c>
      <c r="P15" s="7">
        <v>400</v>
      </c>
      <c r="Q15" s="7">
        <f t="shared" si="5"/>
        <v>1449.6</v>
      </c>
      <c r="R15" s="7">
        <v>737</v>
      </c>
      <c r="S15" s="7">
        <v>0</v>
      </c>
      <c r="T15" s="7">
        <v>413.6</v>
      </c>
      <c r="U15" s="7"/>
      <c r="V15" s="7">
        <v>299</v>
      </c>
      <c r="W15" s="12">
        <f t="shared" si="12"/>
        <v>1313.6</v>
      </c>
      <c r="X15" s="7">
        <f t="shared" si="13"/>
        <v>1400</v>
      </c>
      <c r="Y15" s="7">
        <f t="shared" si="14"/>
        <v>1000</v>
      </c>
      <c r="Z15" s="7">
        <f t="shared" si="14"/>
        <v>400</v>
      </c>
      <c r="AA15" s="7">
        <f t="shared" si="6"/>
        <v>-86.4</v>
      </c>
      <c r="AB15" s="7">
        <f t="shared" si="15"/>
        <v>0</v>
      </c>
      <c r="AC15" s="7">
        <f t="shared" si="7"/>
        <v>0</v>
      </c>
      <c r="AD15" s="7">
        <f t="shared" si="7"/>
        <v>37.6</v>
      </c>
      <c r="AE15" s="7">
        <f t="shared" si="7"/>
        <v>0</v>
      </c>
      <c r="AF15" s="7">
        <f t="shared" si="7"/>
        <v>-124</v>
      </c>
    </row>
    <row r="16" ht="21" customHeight="1" spans="1:32">
      <c r="A16" s="7">
        <v>9</v>
      </c>
      <c r="B16" s="7" t="s">
        <v>27</v>
      </c>
      <c r="C16" s="12">
        <f t="shared" si="8"/>
        <v>2535</v>
      </c>
      <c r="D16" s="7">
        <f t="shared" si="9"/>
        <v>2385</v>
      </c>
      <c r="E16" s="7">
        <v>2385</v>
      </c>
      <c r="F16" s="7">
        <v>0</v>
      </c>
      <c r="G16" s="7">
        <f t="shared" si="4"/>
        <v>150</v>
      </c>
      <c r="H16" s="7">
        <v>0</v>
      </c>
      <c r="I16" s="7">
        <v>0</v>
      </c>
      <c r="J16" s="7">
        <v>0</v>
      </c>
      <c r="K16" s="7">
        <v>0</v>
      </c>
      <c r="L16" s="7">
        <v>150</v>
      </c>
      <c r="M16" s="12">
        <f t="shared" si="10"/>
        <v>2535.5</v>
      </c>
      <c r="N16" s="7">
        <f t="shared" si="11"/>
        <v>2385</v>
      </c>
      <c r="O16" s="7">
        <v>2385</v>
      </c>
      <c r="P16" s="7">
        <v>0</v>
      </c>
      <c r="Q16" s="7">
        <f t="shared" si="5"/>
        <v>150.5</v>
      </c>
      <c r="R16" s="7">
        <v>0</v>
      </c>
      <c r="S16" s="7">
        <v>0</v>
      </c>
      <c r="T16" s="7">
        <v>0</v>
      </c>
      <c r="U16" s="7">
        <v>0</v>
      </c>
      <c r="V16" s="7">
        <v>150.5</v>
      </c>
      <c r="W16" s="12">
        <f t="shared" si="12"/>
        <v>0.5</v>
      </c>
      <c r="X16" s="7">
        <f t="shared" si="13"/>
        <v>0</v>
      </c>
      <c r="Y16" s="7">
        <f t="shared" si="14"/>
        <v>0</v>
      </c>
      <c r="Z16" s="7">
        <f t="shared" si="14"/>
        <v>0</v>
      </c>
      <c r="AA16" s="7">
        <f t="shared" si="6"/>
        <v>0.5</v>
      </c>
      <c r="AB16" s="7">
        <f t="shared" si="15"/>
        <v>0</v>
      </c>
      <c r="AC16" s="7">
        <f t="shared" si="7"/>
        <v>0</v>
      </c>
      <c r="AD16" s="7">
        <f t="shared" si="7"/>
        <v>0</v>
      </c>
      <c r="AE16" s="7">
        <f t="shared" si="7"/>
        <v>0</v>
      </c>
      <c r="AF16" s="7">
        <f t="shared" si="7"/>
        <v>0.5</v>
      </c>
    </row>
    <row r="17" ht="21" customHeight="1" spans="1:32">
      <c r="A17" s="7">
        <v>10</v>
      </c>
      <c r="B17" s="7" t="s">
        <v>28</v>
      </c>
      <c r="C17" s="12">
        <f t="shared" si="8"/>
        <v>5325</v>
      </c>
      <c r="D17" s="7">
        <f t="shared" si="9"/>
        <v>4373</v>
      </c>
      <c r="E17" s="7">
        <v>2016</v>
      </c>
      <c r="F17" s="7">
        <v>2357</v>
      </c>
      <c r="G17" s="7">
        <f t="shared" si="4"/>
        <v>952</v>
      </c>
      <c r="H17" s="7">
        <v>0</v>
      </c>
      <c r="I17" s="7">
        <v>0</v>
      </c>
      <c r="J17" s="7">
        <v>0</v>
      </c>
      <c r="K17" s="7">
        <v>300</v>
      </c>
      <c r="L17" s="7">
        <v>652</v>
      </c>
      <c r="M17" s="12">
        <f t="shared" si="10"/>
        <v>8560.45</v>
      </c>
      <c r="N17" s="7">
        <f t="shared" si="11"/>
        <v>7608.45</v>
      </c>
      <c r="O17" s="7">
        <v>3781.74</v>
      </c>
      <c r="P17" s="7">
        <v>3826.71</v>
      </c>
      <c r="Q17" s="7">
        <f t="shared" si="5"/>
        <v>952</v>
      </c>
      <c r="R17" s="7">
        <v>0</v>
      </c>
      <c r="S17" s="7">
        <v>0</v>
      </c>
      <c r="T17" s="7"/>
      <c r="U17" s="7">
        <v>300</v>
      </c>
      <c r="V17" s="7">
        <v>652</v>
      </c>
      <c r="W17" s="12">
        <f t="shared" si="12"/>
        <v>3235.45</v>
      </c>
      <c r="X17" s="7">
        <f t="shared" si="13"/>
        <v>3235.45</v>
      </c>
      <c r="Y17" s="7">
        <f t="shared" si="14"/>
        <v>1765.74</v>
      </c>
      <c r="Z17" s="7">
        <f t="shared" si="14"/>
        <v>1469.71</v>
      </c>
      <c r="AA17" s="7">
        <f t="shared" si="6"/>
        <v>0</v>
      </c>
      <c r="AB17" s="7">
        <f t="shared" si="15"/>
        <v>0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7">
        <f t="shared" si="7"/>
        <v>0</v>
      </c>
    </row>
    <row r="18" ht="21" customHeight="1" spans="1:32">
      <c r="A18" s="7">
        <v>11</v>
      </c>
      <c r="B18" s="7" t="s">
        <v>29</v>
      </c>
      <c r="C18" s="12">
        <f t="shared" si="8"/>
        <v>797</v>
      </c>
      <c r="D18" s="7">
        <f t="shared" si="9"/>
        <v>797</v>
      </c>
      <c r="E18" s="7">
        <v>0</v>
      </c>
      <c r="F18" s="7">
        <v>797</v>
      </c>
      <c r="G18" s="7">
        <f t="shared" si="4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2">
        <f t="shared" si="10"/>
        <v>662.1</v>
      </c>
      <c r="N18" s="7">
        <f t="shared" si="11"/>
        <v>528.75</v>
      </c>
      <c r="O18" s="7">
        <v>0</v>
      </c>
      <c r="P18" s="7">
        <v>528.75</v>
      </c>
      <c r="Q18" s="7">
        <f t="shared" si="5"/>
        <v>133.35</v>
      </c>
      <c r="R18" s="7">
        <v>0</v>
      </c>
      <c r="S18" s="7">
        <v>0</v>
      </c>
      <c r="T18" s="7">
        <v>133.35</v>
      </c>
      <c r="U18" s="7">
        <v>0</v>
      </c>
      <c r="V18" s="7">
        <v>0</v>
      </c>
      <c r="W18" s="12">
        <f t="shared" si="12"/>
        <v>-134.9</v>
      </c>
      <c r="X18" s="7">
        <f t="shared" si="13"/>
        <v>-268.25</v>
      </c>
      <c r="Y18" s="7">
        <f t="shared" si="14"/>
        <v>0</v>
      </c>
      <c r="Z18" s="7">
        <f t="shared" si="14"/>
        <v>-268.25</v>
      </c>
      <c r="AA18" s="7">
        <f t="shared" si="6"/>
        <v>133.35</v>
      </c>
      <c r="AB18" s="7">
        <f t="shared" si="15"/>
        <v>0</v>
      </c>
      <c r="AC18" s="7">
        <f t="shared" si="7"/>
        <v>0</v>
      </c>
      <c r="AD18" s="7">
        <f t="shared" si="7"/>
        <v>133.35</v>
      </c>
      <c r="AE18" s="7">
        <f t="shared" si="7"/>
        <v>0</v>
      </c>
      <c r="AF18" s="7">
        <f t="shared" si="7"/>
        <v>0</v>
      </c>
    </row>
    <row r="19" ht="21" customHeight="1" spans="1:32">
      <c r="A19" s="7">
        <v>12</v>
      </c>
      <c r="B19" s="7" t="s">
        <v>30</v>
      </c>
      <c r="C19" s="12">
        <f t="shared" si="8"/>
        <v>765</v>
      </c>
      <c r="D19" s="7">
        <f t="shared" si="9"/>
        <v>765</v>
      </c>
      <c r="E19" s="7"/>
      <c r="F19" s="7">
        <v>765</v>
      </c>
      <c r="G19" s="7">
        <f t="shared" si="4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12">
        <f t="shared" si="10"/>
        <v>891</v>
      </c>
      <c r="N19" s="7">
        <f t="shared" si="11"/>
        <v>765</v>
      </c>
      <c r="O19" s="7">
        <v>0</v>
      </c>
      <c r="P19" s="7">
        <v>765</v>
      </c>
      <c r="Q19" s="7">
        <f t="shared" si="5"/>
        <v>126</v>
      </c>
      <c r="R19" s="7">
        <v>0</v>
      </c>
      <c r="S19" s="7">
        <v>0</v>
      </c>
      <c r="T19" s="7">
        <v>126</v>
      </c>
      <c r="U19" s="7">
        <v>0</v>
      </c>
      <c r="V19" s="7">
        <v>0</v>
      </c>
      <c r="W19" s="12">
        <f t="shared" si="12"/>
        <v>126</v>
      </c>
      <c r="X19" s="7">
        <f t="shared" si="13"/>
        <v>0</v>
      </c>
      <c r="Y19" s="7">
        <f t="shared" si="14"/>
        <v>0</v>
      </c>
      <c r="Z19" s="7">
        <f t="shared" si="14"/>
        <v>0</v>
      </c>
      <c r="AA19" s="7">
        <f t="shared" si="6"/>
        <v>126</v>
      </c>
      <c r="AB19" s="7">
        <f t="shared" si="15"/>
        <v>0</v>
      </c>
      <c r="AC19" s="7">
        <f t="shared" si="7"/>
        <v>0</v>
      </c>
      <c r="AD19" s="7">
        <f t="shared" si="7"/>
        <v>126</v>
      </c>
      <c r="AE19" s="7">
        <f t="shared" si="7"/>
        <v>0</v>
      </c>
      <c r="AF19" s="7">
        <f t="shared" si="7"/>
        <v>0</v>
      </c>
    </row>
    <row r="20" ht="21" customHeight="1" spans="1:32">
      <c r="A20" s="7">
        <v>13</v>
      </c>
      <c r="B20" s="7" t="s">
        <v>31</v>
      </c>
      <c r="C20" s="12">
        <f t="shared" si="8"/>
        <v>568</v>
      </c>
      <c r="D20" s="7">
        <f t="shared" si="9"/>
        <v>568</v>
      </c>
      <c r="E20" s="7">
        <v>0</v>
      </c>
      <c r="F20" s="7">
        <v>568</v>
      </c>
      <c r="G20" s="7">
        <f t="shared" si="4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12">
        <f t="shared" si="10"/>
        <v>722.74</v>
      </c>
      <c r="N20" s="7">
        <f t="shared" si="11"/>
        <v>674.79</v>
      </c>
      <c r="O20" s="7">
        <v>0</v>
      </c>
      <c r="P20" s="7">
        <v>674.79</v>
      </c>
      <c r="Q20" s="7">
        <f t="shared" si="5"/>
        <v>47.95</v>
      </c>
      <c r="R20" s="7">
        <v>0</v>
      </c>
      <c r="S20" s="7">
        <v>0</v>
      </c>
      <c r="T20" s="7">
        <v>47.95</v>
      </c>
      <c r="U20" s="7">
        <v>0</v>
      </c>
      <c r="V20" s="7">
        <v>0</v>
      </c>
      <c r="W20" s="12">
        <f t="shared" si="12"/>
        <v>154.74</v>
      </c>
      <c r="X20" s="7">
        <f t="shared" si="13"/>
        <v>106.79</v>
      </c>
      <c r="Y20" s="7">
        <f t="shared" si="14"/>
        <v>0</v>
      </c>
      <c r="Z20" s="7">
        <f t="shared" si="14"/>
        <v>106.79</v>
      </c>
      <c r="AA20" s="7">
        <f t="shared" si="6"/>
        <v>47.95</v>
      </c>
      <c r="AB20" s="7">
        <f t="shared" si="15"/>
        <v>0</v>
      </c>
      <c r="AC20" s="7">
        <f t="shared" si="7"/>
        <v>0</v>
      </c>
      <c r="AD20" s="7">
        <f t="shared" si="7"/>
        <v>47.95</v>
      </c>
      <c r="AE20" s="7">
        <f t="shared" si="7"/>
        <v>0</v>
      </c>
      <c r="AF20" s="7">
        <f t="shared" si="7"/>
        <v>0</v>
      </c>
    </row>
    <row r="21" ht="21" customHeight="1" spans="1:32">
      <c r="A21" s="7">
        <v>14</v>
      </c>
      <c r="B21" s="7" t="s">
        <v>32</v>
      </c>
      <c r="C21" s="12">
        <f t="shared" si="8"/>
        <v>1328</v>
      </c>
      <c r="D21" s="7">
        <f t="shared" si="9"/>
        <v>1328</v>
      </c>
      <c r="E21" s="7">
        <v>0</v>
      </c>
      <c r="F21" s="7">
        <v>1328</v>
      </c>
      <c r="G21" s="7">
        <f t="shared" si="4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12">
        <f t="shared" si="10"/>
        <v>308</v>
      </c>
      <c r="N21" s="7">
        <f t="shared" si="11"/>
        <v>0</v>
      </c>
      <c r="O21" s="7">
        <v>0</v>
      </c>
      <c r="P21" s="7">
        <v>0</v>
      </c>
      <c r="Q21" s="7">
        <f t="shared" si="5"/>
        <v>308</v>
      </c>
      <c r="R21" s="7">
        <v>0</v>
      </c>
      <c r="S21" s="7">
        <v>0</v>
      </c>
      <c r="T21" s="7">
        <v>308</v>
      </c>
      <c r="U21" s="7">
        <v>0</v>
      </c>
      <c r="V21" s="7">
        <v>0</v>
      </c>
      <c r="W21" s="12">
        <f t="shared" si="12"/>
        <v>-1020</v>
      </c>
      <c r="X21" s="7">
        <f t="shared" si="13"/>
        <v>-1328</v>
      </c>
      <c r="Y21" s="7">
        <f t="shared" si="14"/>
        <v>0</v>
      </c>
      <c r="Z21" s="7">
        <f t="shared" si="14"/>
        <v>-1328</v>
      </c>
      <c r="AA21" s="7">
        <f t="shared" si="6"/>
        <v>308</v>
      </c>
      <c r="AB21" s="7">
        <f t="shared" si="15"/>
        <v>0</v>
      </c>
      <c r="AC21" s="7">
        <f t="shared" si="7"/>
        <v>0</v>
      </c>
      <c r="AD21" s="7">
        <f t="shared" si="7"/>
        <v>308</v>
      </c>
      <c r="AE21" s="7">
        <f t="shared" si="7"/>
        <v>0</v>
      </c>
      <c r="AF21" s="7">
        <f t="shared" si="7"/>
        <v>0</v>
      </c>
    </row>
    <row r="22" ht="21" customHeight="1" spans="1:32">
      <c r="A22" s="7"/>
      <c r="B22" s="7" t="s">
        <v>33</v>
      </c>
      <c r="C22" s="14">
        <f t="shared" ref="C22:AA22" si="16">SUM(C10:C21)</f>
        <v>55590</v>
      </c>
      <c r="D22" s="7">
        <f t="shared" si="16"/>
        <v>46200</v>
      </c>
      <c r="E22" s="7">
        <f t="shared" si="16"/>
        <v>38000</v>
      </c>
      <c r="F22" s="7">
        <f t="shared" si="16"/>
        <v>8200</v>
      </c>
      <c r="G22" s="7">
        <f t="shared" si="16"/>
        <v>9390</v>
      </c>
      <c r="H22" s="7">
        <f t="shared" si="16"/>
        <v>1200</v>
      </c>
      <c r="I22" s="7">
        <f t="shared" si="16"/>
        <v>500</v>
      </c>
      <c r="J22" s="7">
        <f t="shared" si="16"/>
        <v>5550</v>
      </c>
      <c r="K22" s="7">
        <f t="shared" si="16"/>
        <v>300</v>
      </c>
      <c r="L22" s="7">
        <f t="shared" si="16"/>
        <v>1840</v>
      </c>
      <c r="M22" s="14">
        <f t="shared" si="16"/>
        <v>55590</v>
      </c>
      <c r="N22" s="14">
        <f t="shared" si="16"/>
        <v>46200</v>
      </c>
      <c r="O22" s="14">
        <f t="shared" si="16"/>
        <v>38000</v>
      </c>
      <c r="P22" s="14">
        <f t="shared" si="16"/>
        <v>8200</v>
      </c>
      <c r="Q22" s="14">
        <f t="shared" si="16"/>
        <v>9390</v>
      </c>
      <c r="R22" s="14">
        <f t="shared" si="16"/>
        <v>1200</v>
      </c>
      <c r="S22" s="14">
        <f t="shared" si="16"/>
        <v>500</v>
      </c>
      <c r="T22" s="14">
        <f t="shared" si="16"/>
        <v>5550</v>
      </c>
      <c r="U22" s="14">
        <f t="shared" si="16"/>
        <v>300</v>
      </c>
      <c r="V22" s="14">
        <f t="shared" si="16"/>
        <v>1840</v>
      </c>
      <c r="W22" s="14">
        <f t="shared" si="16"/>
        <v>0</v>
      </c>
      <c r="X22" s="7">
        <f t="shared" si="13"/>
        <v>0</v>
      </c>
      <c r="Y22" s="7">
        <f t="shared" si="14"/>
        <v>0</v>
      </c>
      <c r="Z22" s="7">
        <f t="shared" si="14"/>
        <v>0</v>
      </c>
      <c r="AA22" s="14">
        <f t="shared" si="16"/>
        <v>0</v>
      </c>
      <c r="AB22" s="7">
        <f t="shared" si="15"/>
        <v>0</v>
      </c>
      <c r="AC22" s="7">
        <f t="shared" si="7"/>
        <v>0</v>
      </c>
      <c r="AD22" s="7">
        <f t="shared" si="7"/>
        <v>0</v>
      </c>
      <c r="AE22" s="7">
        <f t="shared" si="7"/>
        <v>0</v>
      </c>
      <c r="AF22" s="7">
        <f t="shared" si="7"/>
        <v>0</v>
      </c>
    </row>
    <row r="23" s="1" customFormat="1" ht="21" customHeight="1" spans="1:32">
      <c r="A23" s="13" t="s">
        <v>34</v>
      </c>
      <c r="B23" s="13"/>
      <c r="C23" s="12">
        <f>SUM(C10:C21)</f>
        <v>55590</v>
      </c>
      <c r="D23" s="7">
        <f t="shared" ref="D23:M23" si="17">SUM(D10:D21)</f>
        <v>46200</v>
      </c>
      <c r="E23" s="7">
        <f t="shared" si="17"/>
        <v>38000</v>
      </c>
      <c r="F23" s="7">
        <f t="shared" si="17"/>
        <v>8200</v>
      </c>
      <c r="G23" s="7">
        <f t="shared" si="17"/>
        <v>9390</v>
      </c>
      <c r="H23" s="7">
        <f t="shared" si="17"/>
        <v>1200</v>
      </c>
      <c r="I23" s="7">
        <f t="shared" si="17"/>
        <v>500</v>
      </c>
      <c r="J23" s="7">
        <f t="shared" si="17"/>
        <v>5550</v>
      </c>
      <c r="K23" s="7">
        <f t="shared" si="17"/>
        <v>300</v>
      </c>
      <c r="L23" s="7">
        <f t="shared" si="17"/>
        <v>1840</v>
      </c>
      <c r="M23" s="12">
        <f t="shared" si="17"/>
        <v>55590</v>
      </c>
      <c r="N23" s="7">
        <f t="shared" ref="N23:W23" si="18">SUM(N10:N21)</f>
        <v>46200</v>
      </c>
      <c r="O23" s="7">
        <f t="shared" si="18"/>
        <v>38000</v>
      </c>
      <c r="P23" s="7">
        <f t="shared" si="18"/>
        <v>8200</v>
      </c>
      <c r="Q23" s="7">
        <f t="shared" si="18"/>
        <v>9390</v>
      </c>
      <c r="R23" s="7">
        <f t="shared" si="18"/>
        <v>1200</v>
      </c>
      <c r="S23" s="7">
        <f t="shared" si="18"/>
        <v>500</v>
      </c>
      <c r="T23" s="7">
        <f t="shared" si="18"/>
        <v>5550</v>
      </c>
      <c r="U23" s="7">
        <f t="shared" si="18"/>
        <v>300</v>
      </c>
      <c r="V23" s="7">
        <f t="shared" si="18"/>
        <v>1840</v>
      </c>
      <c r="W23" s="12">
        <f t="shared" si="18"/>
        <v>0</v>
      </c>
      <c r="X23" s="7">
        <f t="shared" ref="X23:AF23" si="19">SUM(X10:X21)</f>
        <v>0</v>
      </c>
      <c r="Y23" s="7">
        <f t="shared" si="19"/>
        <v>0</v>
      </c>
      <c r="Z23" s="7">
        <f t="shared" si="19"/>
        <v>0</v>
      </c>
      <c r="AA23" s="7">
        <f t="shared" si="19"/>
        <v>0</v>
      </c>
      <c r="AB23" s="7">
        <f t="shared" si="19"/>
        <v>0</v>
      </c>
      <c r="AC23" s="7">
        <f t="shared" si="19"/>
        <v>0</v>
      </c>
      <c r="AD23" s="7">
        <f t="shared" si="19"/>
        <v>0</v>
      </c>
      <c r="AE23" s="7">
        <f t="shared" si="19"/>
        <v>0</v>
      </c>
      <c r="AF23" s="7">
        <f t="shared" si="19"/>
        <v>0</v>
      </c>
    </row>
  </sheetData>
  <mergeCells count="18">
    <mergeCell ref="A1:L1"/>
    <mergeCell ref="A2:AF2"/>
    <mergeCell ref="A3:L3"/>
    <mergeCell ref="C4:L4"/>
    <mergeCell ref="M4:V4"/>
    <mergeCell ref="W4:AF4"/>
    <mergeCell ref="D5:F5"/>
    <mergeCell ref="G5:L5"/>
    <mergeCell ref="N5:P5"/>
    <mergeCell ref="Q5:V5"/>
    <mergeCell ref="X5:Z5"/>
    <mergeCell ref="AA5:AF5"/>
    <mergeCell ref="A23:B23"/>
    <mergeCell ref="A4:A6"/>
    <mergeCell ref="B4:B6"/>
    <mergeCell ref="C5:C6"/>
    <mergeCell ref="M5:M6"/>
    <mergeCell ref="W5:W6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3"/>
  <sheetViews>
    <sheetView topLeftCell="E1" workbookViewId="0">
      <selection activeCell="Y8" sqref="Y8"/>
    </sheetView>
  </sheetViews>
  <sheetFormatPr defaultColWidth="9" defaultRowHeight="13.5"/>
  <cols>
    <col min="1" max="1" width="3.75" style="2" customWidth="1"/>
    <col min="2" max="2" width="9.625" style="2" customWidth="1"/>
    <col min="3" max="3" width="9.5" style="3" customWidth="1"/>
    <col min="4" max="11" width="9.25" style="3" customWidth="1"/>
    <col min="12" max="13" width="8.625" style="3" customWidth="1"/>
    <col min="14" max="20" width="8.875" style="3" customWidth="1"/>
    <col min="21" max="21" width="9.875" style="2" customWidth="1"/>
    <col min="22" max="22" width="10.25" style="2" customWidth="1"/>
    <col min="23" max="23" width="8.875" style="2" customWidth="1"/>
    <col min="24" max="26" width="9" style="2"/>
    <col min="27" max="28" width="9.375" style="2" customWidth="1"/>
    <col min="29" max="29" width="9.125" style="2" customWidth="1"/>
    <col min="30" max="16384" width="9" style="2"/>
  </cols>
  <sheetData>
    <row r="1" spans="1:23">
      <c r="A1" s="4" t="s">
        <v>0</v>
      </c>
      <c r="B1" s="4"/>
      <c r="U1" s="3"/>
      <c r="V1" s="3"/>
      <c r="W1" s="3"/>
    </row>
    <row r="2" ht="24" spans="1:29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3">
      <c r="A3" s="6" t="s">
        <v>2</v>
      </c>
      <c r="B3" s="6"/>
      <c r="U3" s="3"/>
      <c r="V3" s="3"/>
      <c r="W3" s="3"/>
    </row>
    <row r="4" s="1" customFormat="1" ht="27.75" customHeight="1" spans="1:29">
      <c r="A4" s="7" t="s">
        <v>6</v>
      </c>
      <c r="B4" s="7" t="s">
        <v>7</v>
      </c>
      <c r="C4" s="7" t="s">
        <v>53</v>
      </c>
      <c r="D4" s="7"/>
      <c r="E4" s="7"/>
      <c r="F4" s="8" t="s">
        <v>54</v>
      </c>
      <c r="G4" s="9"/>
      <c r="H4" s="10"/>
      <c r="I4" s="8" t="s">
        <v>5</v>
      </c>
      <c r="J4" s="9"/>
      <c r="K4" s="10"/>
      <c r="L4" s="7" t="s">
        <v>55</v>
      </c>
      <c r="M4" s="7"/>
      <c r="N4" s="7"/>
      <c r="O4" s="8" t="s">
        <v>54</v>
      </c>
      <c r="P4" s="9"/>
      <c r="Q4" s="10"/>
      <c r="R4" s="8" t="s">
        <v>5</v>
      </c>
      <c r="S4" s="9"/>
      <c r="T4" s="10"/>
      <c r="U4" s="7" t="s">
        <v>56</v>
      </c>
      <c r="V4" s="7"/>
      <c r="W4" s="7"/>
      <c r="X4" s="7" t="s">
        <v>57</v>
      </c>
      <c r="Y4" s="7"/>
      <c r="Z4" s="7"/>
      <c r="AA4" s="8" t="s">
        <v>5</v>
      </c>
      <c r="AB4" s="9"/>
      <c r="AC4" s="10"/>
    </row>
    <row r="5" s="1" customFormat="1" ht="27.75" customHeight="1" spans="1:29">
      <c r="A5" s="7"/>
      <c r="B5" s="7"/>
      <c r="C5" s="11" t="s">
        <v>58</v>
      </c>
      <c r="D5" s="11"/>
      <c r="E5" s="11"/>
      <c r="F5" s="11" t="s">
        <v>58</v>
      </c>
      <c r="G5" s="11"/>
      <c r="H5" s="11"/>
      <c r="I5" s="11" t="s">
        <v>58</v>
      </c>
      <c r="J5" s="11"/>
      <c r="K5" s="11"/>
      <c r="L5" s="15" t="s">
        <v>59</v>
      </c>
      <c r="M5" s="16"/>
      <c r="N5" s="17"/>
      <c r="O5" s="15" t="s">
        <v>59</v>
      </c>
      <c r="P5" s="16"/>
      <c r="Q5" s="17"/>
      <c r="R5" s="15" t="s">
        <v>59</v>
      </c>
      <c r="S5" s="16"/>
      <c r="T5" s="17"/>
      <c r="U5" s="19" t="s">
        <v>60</v>
      </c>
      <c r="V5" s="19"/>
      <c r="W5" s="19"/>
      <c r="X5" s="19" t="s">
        <v>60</v>
      </c>
      <c r="Y5" s="19"/>
      <c r="Z5" s="19"/>
      <c r="AA5" s="19" t="s">
        <v>60</v>
      </c>
      <c r="AB5" s="19"/>
      <c r="AC5" s="19"/>
    </row>
    <row r="6" s="1" customFormat="1" ht="52.5" customHeight="1" spans="1:29">
      <c r="A6" s="7"/>
      <c r="B6" s="7"/>
      <c r="C6" s="11" t="s">
        <v>17</v>
      </c>
      <c r="D6" s="11" t="s">
        <v>61</v>
      </c>
      <c r="E6" s="11" t="s">
        <v>62</v>
      </c>
      <c r="F6" s="11" t="s">
        <v>17</v>
      </c>
      <c r="G6" s="11" t="s">
        <v>61</v>
      </c>
      <c r="H6" s="11" t="s">
        <v>62</v>
      </c>
      <c r="I6" s="11" t="s">
        <v>17</v>
      </c>
      <c r="J6" s="11" t="s">
        <v>61</v>
      </c>
      <c r="K6" s="11" t="s">
        <v>62</v>
      </c>
      <c r="L6" s="18" t="s">
        <v>38</v>
      </c>
      <c r="M6" s="18" t="s">
        <v>63</v>
      </c>
      <c r="N6" s="18" t="s">
        <v>64</v>
      </c>
      <c r="O6" s="18" t="s">
        <v>38</v>
      </c>
      <c r="P6" s="18" t="s">
        <v>63</v>
      </c>
      <c r="Q6" s="18" t="s">
        <v>64</v>
      </c>
      <c r="R6" s="18" t="s">
        <v>38</v>
      </c>
      <c r="S6" s="18" t="s">
        <v>63</v>
      </c>
      <c r="T6" s="18" t="s">
        <v>64</v>
      </c>
      <c r="U6" s="20" t="s">
        <v>38</v>
      </c>
      <c r="V6" s="21" t="s">
        <v>65</v>
      </c>
      <c r="W6" s="21" t="s">
        <v>12</v>
      </c>
      <c r="X6" s="20" t="s">
        <v>38</v>
      </c>
      <c r="Y6" s="21" t="s">
        <v>65</v>
      </c>
      <c r="Z6" s="21" t="s">
        <v>12</v>
      </c>
      <c r="AA6" s="20" t="s">
        <v>38</v>
      </c>
      <c r="AB6" s="21" t="s">
        <v>65</v>
      </c>
      <c r="AC6" s="21" t="s">
        <v>12</v>
      </c>
    </row>
    <row r="7" ht="24" spans="1:29">
      <c r="A7" s="7">
        <v>2</v>
      </c>
      <c r="B7" s="7" t="s">
        <v>13</v>
      </c>
      <c r="C7" s="12" t="s">
        <v>38</v>
      </c>
      <c r="D7" s="11" t="s">
        <v>47</v>
      </c>
      <c r="E7" s="11" t="s">
        <v>47</v>
      </c>
      <c r="F7" s="12" t="s">
        <v>38</v>
      </c>
      <c r="G7" s="11" t="s">
        <v>47</v>
      </c>
      <c r="H7" s="11" t="s">
        <v>47</v>
      </c>
      <c r="I7" s="12" t="s">
        <v>38</v>
      </c>
      <c r="J7" s="11" t="s">
        <v>47</v>
      </c>
      <c r="K7" s="11" t="s">
        <v>47</v>
      </c>
      <c r="L7" s="11"/>
      <c r="M7" s="11"/>
      <c r="N7" s="11"/>
      <c r="O7" s="11"/>
      <c r="P7" s="11"/>
      <c r="Q7" s="11"/>
      <c r="R7" s="11"/>
      <c r="S7" s="11"/>
      <c r="T7" s="11"/>
      <c r="U7" s="22"/>
      <c r="V7" s="23"/>
      <c r="W7" s="23"/>
      <c r="X7" s="22"/>
      <c r="Y7" s="23"/>
      <c r="Z7" s="23"/>
      <c r="AA7" s="22"/>
      <c r="AB7" s="23"/>
      <c r="AC7" s="23"/>
    </row>
    <row r="8" ht="24" customHeight="1" spans="1:29">
      <c r="A8" s="7"/>
      <c r="B8" s="7" t="s">
        <v>19</v>
      </c>
      <c r="C8" s="12">
        <f>SUM(D8:E8)</f>
        <v>0</v>
      </c>
      <c r="D8" s="11"/>
      <c r="E8" s="11"/>
      <c r="F8" s="12">
        <f>SUM(G8:H8)</f>
        <v>0</v>
      </c>
      <c r="G8" s="11"/>
      <c r="H8" s="11"/>
      <c r="I8" s="11"/>
      <c r="J8" s="11"/>
      <c r="K8" s="11"/>
      <c r="L8" s="11">
        <f>SUM(M8:N8)</f>
        <v>0</v>
      </c>
      <c r="M8" s="11"/>
      <c r="N8" s="11"/>
      <c r="O8" s="11">
        <f>SUM(P8:Q8)</f>
        <v>0</v>
      </c>
      <c r="P8" s="11"/>
      <c r="Q8" s="11"/>
      <c r="R8" s="11"/>
      <c r="S8" s="11"/>
      <c r="T8" s="11"/>
      <c r="U8" s="22">
        <v>0</v>
      </c>
      <c r="V8" s="23">
        <v>0</v>
      </c>
      <c r="W8" s="23">
        <v>0</v>
      </c>
      <c r="X8" s="22">
        <v>0</v>
      </c>
      <c r="Y8" s="23">
        <v>500</v>
      </c>
      <c r="Z8" s="23">
        <v>0</v>
      </c>
      <c r="AA8" s="23">
        <f>AB8+AC8</f>
        <v>500</v>
      </c>
      <c r="AB8" s="23">
        <f t="shared" ref="AB8:AC22" si="0">Y8-V8</f>
        <v>500</v>
      </c>
      <c r="AC8" s="23">
        <f t="shared" si="0"/>
        <v>0</v>
      </c>
    </row>
    <row r="9" ht="24" customHeight="1" spans="1:29">
      <c r="A9" s="7"/>
      <c r="B9" s="13" t="s">
        <v>20</v>
      </c>
      <c r="C9" s="12">
        <f>SUM(C8)</f>
        <v>0</v>
      </c>
      <c r="D9" s="12">
        <f t="shared" ref="D9:Q9" si="1">SUM(D8)</f>
        <v>0</v>
      </c>
      <c r="E9" s="12">
        <f t="shared" si="1"/>
        <v>0</v>
      </c>
      <c r="F9" s="12">
        <f t="shared" si="1"/>
        <v>0</v>
      </c>
      <c r="G9" s="12">
        <f t="shared" ref="G9:H9" si="2">SUM(G8)</f>
        <v>0</v>
      </c>
      <c r="H9" s="12">
        <f t="shared" si="2"/>
        <v>0</v>
      </c>
      <c r="I9" s="12"/>
      <c r="J9" s="12"/>
      <c r="K9" s="12"/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/>
      <c r="S9" s="12"/>
      <c r="T9" s="12"/>
      <c r="U9" s="23">
        <f>V9+W9</f>
        <v>0</v>
      </c>
      <c r="V9" s="23">
        <v>0</v>
      </c>
      <c r="W9" s="23">
        <f>SUM(W8)</f>
        <v>0</v>
      </c>
      <c r="X9" s="23">
        <f>Y9+Z9</f>
        <v>500</v>
      </c>
      <c r="Y9" s="23">
        <f>SUM(Y8)</f>
        <v>500</v>
      </c>
      <c r="Z9" s="23">
        <f>SUM(Z8)</f>
        <v>0</v>
      </c>
      <c r="AA9" s="23">
        <f>AB9+AC9</f>
        <v>500</v>
      </c>
      <c r="AB9" s="23">
        <f t="shared" si="0"/>
        <v>500</v>
      </c>
      <c r="AC9" s="23">
        <f t="shared" si="0"/>
        <v>0</v>
      </c>
    </row>
    <row r="10" ht="24" customHeight="1" spans="1:29">
      <c r="A10" s="7">
        <v>3</v>
      </c>
      <c r="B10" s="7" t="s">
        <v>21</v>
      </c>
      <c r="C10" s="12">
        <f>SUM(D10:E10)</f>
        <v>2469.63</v>
      </c>
      <c r="D10" s="7">
        <v>2469.63</v>
      </c>
      <c r="E10" s="7"/>
      <c r="F10" s="12">
        <f>SUM(G10:H10)</f>
        <v>4387.33</v>
      </c>
      <c r="G10" s="7">
        <v>4387.33</v>
      </c>
      <c r="H10" s="7"/>
      <c r="I10" s="7">
        <f>SUM(J10:K10)</f>
        <v>1917.7</v>
      </c>
      <c r="J10" s="7">
        <f>G10-D10</f>
        <v>1917.7</v>
      </c>
      <c r="K10" s="7">
        <f>H10-E10</f>
        <v>0</v>
      </c>
      <c r="L10" s="7">
        <f>SUM(M10:N10)</f>
        <v>498</v>
      </c>
      <c r="M10" s="7">
        <v>300</v>
      </c>
      <c r="N10" s="7">
        <v>198</v>
      </c>
      <c r="O10" s="7">
        <f>SUM(P10:Q10)</f>
        <v>595.83</v>
      </c>
      <c r="P10" s="7">
        <v>397.83</v>
      </c>
      <c r="Q10" s="7">
        <v>198</v>
      </c>
      <c r="R10" s="7">
        <f>SUM(S10:T10)</f>
        <v>97.83</v>
      </c>
      <c r="S10" s="7">
        <f>P10-M10</f>
        <v>97.83</v>
      </c>
      <c r="T10" s="7">
        <f>Q10-N10</f>
        <v>0</v>
      </c>
      <c r="U10" s="24">
        <f>V10+W10</f>
        <v>1807.81</v>
      </c>
      <c r="V10" s="25">
        <v>1187.01</v>
      </c>
      <c r="W10" s="25">
        <v>620.8</v>
      </c>
      <c r="X10" s="24">
        <f>Y10+Z10</f>
        <v>2468.85</v>
      </c>
      <c r="Y10" s="25">
        <v>1848.05</v>
      </c>
      <c r="Z10" s="25">
        <v>620.8</v>
      </c>
      <c r="AA10" s="26">
        <f>AB10+AC10</f>
        <v>661.04</v>
      </c>
      <c r="AB10" s="27">
        <f t="shared" si="0"/>
        <v>661.04</v>
      </c>
      <c r="AC10" s="27">
        <f t="shared" si="0"/>
        <v>0</v>
      </c>
    </row>
    <row r="11" ht="24" customHeight="1" spans="1:29">
      <c r="A11" s="7">
        <v>4</v>
      </c>
      <c r="B11" s="7" t="s">
        <v>22</v>
      </c>
      <c r="C11" s="12">
        <f t="shared" ref="C11:C21" si="3">SUM(D11:E11)</f>
        <v>4124.7</v>
      </c>
      <c r="D11" s="7">
        <v>4124.7</v>
      </c>
      <c r="E11" s="7"/>
      <c r="F11" s="12">
        <f t="shared" ref="F11:F21" si="4">SUM(G11:H11)</f>
        <v>3745.2</v>
      </c>
      <c r="G11" s="7">
        <v>3745.2</v>
      </c>
      <c r="H11" s="7"/>
      <c r="I11" s="7">
        <f t="shared" ref="I11:I23" si="5">SUM(J11:K11)</f>
        <v>-379.5</v>
      </c>
      <c r="J11" s="7">
        <f t="shared" ref="J11:K23" si="6">G11-D11</f>
        <v>-379.5</v>
      </c>
      <c r="K11" s="7">
        <f t="shared" si="6"/>
        <v>0</v>
      </c>
      <c r="L11" s="7">
        <f t="shared" ref="L11:L23" si="7">SUM(M11:N11)</f>
        <v>597</v>
      </c>
      <c r="M11" s="7">
        <v>300</v>
      </c>
      <c r="N11" s="7">
        <v>297</v>
      </c>
      <c r="O11" s="7">
        <f t="shared" ref="O11:O21" si="8">SUM(P11:Q11)</f>
        <v>780.4</v>
      </c>
      <c r="P11" s="7">
        <v>483.4</v>
      </c>
      <c r="Q11" s="7">
        <v>297</v>
      </c>
      <c r="R11" s="7">
        <f t="shared" ref="R11:R23" si="9">SUM(S11:T11)</f>
        <v>183.4</v>
      </c>
      <c r="S11" s="7">
        <f t="shared" ref="S11:T23" si="10">P11-M11</f>
        <v>183.4</v>
      </c>
      <c r="T11" s="7">
        <f t="shared" si="10"/>
        <v>0</v>
      </c>
      <c r="U11" s="24">
        <f t="shared" ref="U11:U21" si="11">V11+W11</f>
        <v>1978.44</v>
      </c>
      <c r="V11" s="25">
        <v>1978.44</v>
      </c>
      <c r="W11" s="25">
        <v>0</v>
      </c>
      <c r="X11" s="24">
        <f t="shared" ref="X11:X21" si="12">Y11+Z11</f>
        <v>1701.8</v>
      </c>
      <c r="Y11" s="25">
        <v>1701.8</v>
      </c>
      <c r="Z11" s="25">
        <v>0</v>
      </c>
      <c r="AA11" s="26">
        <f t="shared" ref="AA11:AA21" si="13">AB11+AC11</f>
        <v>-276.64</v>
      </c>
      <c r="AB11" s="27">
        <f t="shared" si="0"/>
        <v>-276.64</v>
      </c>
      <c r="AC11" s="27">
        <f t="shared" si="0"/>
        <v>0</v>
      </c>
    </row>
    <row r="12" ht="24" customHeight="1" spans="1:29">
      <c r="A12" s="7">
        <v>5</v>
      </c>
      <c r="B12" s="7" t="s">
        <v>23</v>
      </c>
      <c r="C12" s="12">
        <f t="shared" si="3"/>
        <v>708.2</v>
      </c>
      <c r="D12" s="7">
        <v>708.2</v>
      </c>
      <c r="E12" s="7"/>
      <c r="F12" s="12">
        <f t="shared" si="4"/>
        <v>0</v>
      </c>
      <c r="G12" s="7">
        <v>0</v>
      </c>
      <c r="H12" s="7"/>
      <c r="I12" s="7">
        <f t="shared" si="5"/>
        <v>-708.2</v>
      </c>
      <c r="J12" s="7">
        <f t="shared" si="6"/>
        <v>-708.2</v>
      </c>
      <c r="K12" s="7">
        <f t="shared" si="6"/>
        <v>0</v>
      </c>
      <c r="L12" s="7">
        <f t="shared" si="7"/>
        <v>354</v>
      </c>
      <c r="M12" s="7">
        <v>300</v>
      </c>
      <c r="N12" s="7">
        <v>54</v>
      </c>
      <c r="O12" s="7">
        <f t="shared" si="8"/>
        <v>196.1</v>
      </c>
      <c r="P12" s="7">
        <v>142.1</v>
      </c>
      <c r="Q12" s="7">
        <v>54</v>
      </c>
      <c r="R12" s="7">
        <f t="shared" si="9"/>
        <v>-157.9</v>
      </c>
      <c r="S12" s="7">
        <f t="shared" si="10"/>
        <v>-157.9</v>
      </c>
      <c r="T12" s="7">
        <f t="shared" si="10"/>
        <v>0</v>
      </c>
      <c r="U12" s="24">
        <f t="shared" si="11"/>
        <v>2875.11</v>
      </c>
      <c r="V12" s="25">
        <v>2196.51</v>
      </c>
      <c r="W12" s="25">
        <v>678.6</v>
      </c>
      <c r="X12" s="24">
        <f t="shared" si="12"/>
        <v>193.51</v>
      </c>
      <c r="Y12" s="25">
        <v>0</v>
      </c>
      <c r="Z12" s="25">
        <v>193.51</v>
      </c>
      <c r="AA12" s="26">
        <f t="shared" si="13"/>
        <v>-2681.6</v>
      </c>
      <c r="AB12" s="27">
        <f t="shared" si="0"/>
        <v>-2196.51</v>
      </c>
      <c r="AC12" s="27">
        <f t="shared" si="0"/>
        <v>-485.09</v>
      </c>
    </row>
    <row r="13" ht="24" customHeight="1" spans="1:29">
      <c r="A13" s="7">
        <v>6</v>
      </c>
      <c r="B13" s="7" t="s">
        <v>24</v>
      </c>
      <c r="C13" s="12">
        <f t="shared" si="3"/>
        <v>1867.47</v>
      </c>
      <c r="D13" s="7">
        <v>1867.47</v>
      </c>
      <c r="E13" s="7"/>
      <c r="F13" s="12">
        <f t="shared" si="4"/>
        <v>1867.47</v>
      </c>
      <c r="G13" s="7">
        <v>1867.47</v>
      </c>
      <c r="H13" s="7"/>
      <c r="I13" s="7">
        <f t="shared" si="5"/>
        <v>0</v>
      </c>
      <c r="J13" s="7">
        <f t="shared" si="6"/>
        <v>0</v>
      </c>
      <c r="K13" s="7">
        <f t="shared" si="6"/>
        <v>0</v>
      </c>
      <c r="L13" s="7">
        <f t="shared" si="7"/>
        <v>574</v>
      </c>
      <c r="M13" s="7">
        <v>400</v>
      </c>
      <c r="N13" s="7">
        <v>174</v>
      </c>
      <c r="O13" s="7">
        <f t="shared" si="8"/>
        <v>574</v>
      </c>
      <c r="P13" s="7">
        <v>400</v>
      </c>
      <c r="Q13" s="7">
        <v>174</v>
      </c>
      <c r="R13" s="7">
        <f t="shared" si="9"/>
        <v>0</v>
      </c>
      <c r="S13" s="7">
        <f t="shared" si="10"/>
        <v>0</v>
      </c>
      <c r="T13" s="7">
        <f t="shared" si="10"/>
        <v>0</v>
      </c>
      <c r="U13" s="24">
        <f t="shared" si="11"/>
        <v>1951.31</v>
      </c>
      <c r="V13" s="25">
        <v>1351.31</v>
      </c>
      <c r="W13" s="25">
        <v>600</v>
      </c>
      <c r="X13" s="24">
        <f t="shared" si="12"/>
        <v>2557.87</v>
      </c>
      <c r="Y13" s="25">
        <v>1957.87</v>
      </c>
      <c r="Z13" s="25">
        <v>600</v>
      </c>
      <c r="AA13" s="26">
        <f t="shared" si="13"/>
        <v>606.56</v>
      </c>
      <c r="AB13" s="27">
        <f t="shared" si="0"/>
        <v>606.56</v>
      </c>
      <c r="AC13" s="27">
        <f t="shared" si="0"/>
        <v>0</v>
      </c>
    </row>
    <row r="14" ht="24" customHeight="1" spans="1:29">
      <c r="A14" s="7">
        <v>7</v>
      </c>
      <c r="B14" s="7" t="s">
        <v>25</v>
      </c>
      <c r="C14" s="12">
        <f t="shared" si="3"/>
        <v>830</v>
      </c>
      <c r="D14" s="7">
        <v>830</v>
      </c>
      <c r="E14" s="7"/>
      <c r="F14" s="12">
        <f t="shared" si="4"/>
        <v>0</v>
      </c>
      <c r="G14" s="7">
        <v>0</v>
      </c>
      <c r="H14" s="7"/>
      <c r="I14" s="7">
        <f t="shared" si="5"/>
        <v>-830</v>
      </c>
      <c r="J14" s="7">
        <f t="shared" si="6"/>
        <v>-830</v>
      </c>
      <c r="K14" s="7">
        <f t="shared" si="6"/>
        <v>0</v>
      </c>
      <c r="L14" s="7">
        <f t="shared" si="7"/>
        <v>300</v>
      </c>
      <c r="M14" s="7">
        <v>300</v>
      </c>
      <c r="N14" s="7"/>
      <c r="O14" s="7">
        <f t="shared" si="8"/>
        <v>202.17</v>
      </c>
      <c r="P14" s="7">
        <v>202.17</v>
      </c>
      <c r="Q14" s="7"/>
      <c r="R14" s="7">
        <f t="shared" si="9"/>
        <v>-97.83</v>
      </c>
      <c r="S14" s="7">
        <f t="shared" si="10"/>
        <v>-97.83</v>
      </c>
      <c r="T14" s="7">
        <f t="shared" si="10"/>
        <v>0</v>
      </c>
      <c r="U14" s="24">
        <f t="shared" si="11"/>
        <v>2372.48</v>
      </c>
      <c r="V14" s="25">
        <v>1712.02</v>
      </c>
      <c r="W14" s="25">
        <v>660.46</v>
      </c>
      <c r="X14" s="24">
        <f t="shared" si="12"/>
        <v>72.92</v>
      </c>
      <c r="Y14" s="25">
        <v>0</v>
      </c>
      <c r="Z14" s="25">
        <v>72.92</v>
      </c>
      <c r="AA14" s="26">
        <f t="shared" si="13"/>
        <v>-2299.56</v>
      </c>
      <c r="AB14" s="27">
        <f t="shared" si="0"/>
        <v>-1712.02</v>
      </c>
      <c r="AC14" s="27">
        <f t="shared" si="0"/>
        <v>-587.54</v>
      </c>
    </row>
    <row r="15" ht="24" customHeight="1" spans="1:29">
      <c r="A15" s="7">
        <v>8</v>
      </c>
      <c r="B15" s="7" t="s">
        <v>26</v>
      </c>
      <c r="C15" s="12">
        <f t="shared" si="3"/>
        <v>0</v>
      </c>
      <c r="D15" s="7"/>
      <c r="E15" s="7"/>
      <c r="F15" s="12">
        <f t="shared" si="4"/>
        <v>0</v>
      </c>
      <c r="G15" s="7"/>
      <c r="H15" s="7"/>
      <c r="I15" s="7">
        <f t="shared" si="5"/>
        <v>0</v>
      </c>
      <c r="J15" s="7">
        <f t="shared" si="6"/>
        <v>0</v>
      </c>
      <c r="K15" s="7">
        <f t="shared" si="6"/>
        <v>0</v>
      </c>
      <c r="L15" s="7">
        <f t="shared" si="7"/>
        <v>400</v>
      </c>
      <c r="M15" s="7">
        <v>400</v>
      </c>
      <c r="N15" s="7"/>
      <c r="O15" s="7">
        <f t="shared" si="8"/>
        <v>400</v>
      </c>
      <c r="P15" s="7">
        <v>400</v>
      </c>
      <c r="Q15" s="7"/>
      <c r="R15" s="7">
        <f t="shared" si="9"/>
        <v>0</v>
      </c>
      <c r="S15" s="7">
        <f t="shared" si="10"/>
        <v>0</v>
      </c>
      <c r="T15" s="7">
        <f t="shared" si="10"/>
        <v>0</v>
      </c>
      <c r="U15" s="24">
        <f t="shared" si="11"/>
        <v>2192.04</v>
      </c>
      <c r="V15" s="25">
        <v>1477.54</v>
      </c>
      <c r="W15" s="25">
        <v>714.5</v>
      </c>
      <c r="X15" s="24">
        <f t="shared" si="12"/>
        <v>3329.9</v>
      </c>
      <c r="Y15" s="25">
        <v>1542.77</v>
      </c>
      <c r="Z15" s="25">
        <v>1787.13</v>
      </c>
      <c r="AA15" s="26">
        <f t="shared" si="13"/>
        <v>1137.86</v>
      </c>
      <c r="AB15" s="27">
        <f t="shared" si="0"/>
        <v>65.23</v>
      </c>
      <c r="AC15" s="27">
        <f t="shared" si="0"/>
        <v>1072.63</v>
      </c>
    </row>
    <row r="16" ht="24" customHeight="1" spans="1:29">
      <c r="A16" s="7">
        <v>9</v>
      </c>
      <c r="B16" s="7" t="s">
        <v>27</v>
      </c>
      <c r="C16" s="12">
        <f t="shared" si="3"/>
        <v>0</v>
      </c>
      <c r="D16" s="7"/>
      <c r="E16" s="7"/>
      <c r="F16" s="12">
        <f t="shared" si="4"/>
        <v>0</v>
      </c>
      <c r="G16" s="7"/>
      <c r="H16" s="7"/>
      <c r="I16" s="7">
        <f t="shared" si="5"/>
        <v>0</v>
      </c>
      <c r="J16" s="7">
        <f t="shared" si="6"/>
        <v>0</v>
      </c>
      <c r="K16" s="7">
        <f t="shared" si="6"/>
        <v>0</v>
      </c>
      <c r="L16" s="7">
        <f t="shared" si="7"/>
        <v>400</v>
      </c>
      <c r="M16" s="7">
        <v>400</v>
      </c>
      <c r="N16" s="7"/>
      <c r="O16" s="7">
        <f t="shared" si="8"/>
        <v>400</v>
      </c>
      <c r="P16" s="7">
        <v>400</v>
      </c>
      <c r="Q16" s="7"/>
      <c r="R16" s="7">
        <f t="shared" si="9"/>
        <v>0</v>
      </c>
      <c r="S16" s="7">
        <f t="shared" si="10"/>
        <v>0</v>
      </c>
      <c r="T16" s="7">
        <f t="shared" si="10"/>
        <v>0</v>
      </c>
      <c r="U16" s="24">
        <f t="shared" si="11"/>
        <v>1208.48</v>
      </c>
      <c r="V16" s="25">
        <v>1208.48</v>
      </c>
      <c r="W16" s="25">
        <v>0</v>
      </c>
      <c r="X16" s="24">
        <f t="shared" si="12"/>
        <v>1271.89</v>
      </c>
      <c r="Y16" s="25">
        <v>1271.89</v>
      </c>
      <c r="Z16" s="25">
        <v>0</v>
      </c>
      <c r="AA16" s="26">
        <f t="shared" si="13"/>
        <v>63.4100000000001</v>
      </c>
      <c r="AB16" s="27">
        <f t="shared" si="0"/>
        <v>63.4100000000001</v>
      </c>
      <c r="AC16" s="27">
        <f t="shared" si="0"/>
        <v>0</v>
      </c>
    </row>
    <row r="17" ht="24" customHeight="1" spans="1:29">
      <c r="A17" s="7">
        <v>10</v>
      </c>
      <c r="B17" s="7" t="s">
        <v>28</v>
      </c>
      <c r="C17" s="12">
        <f t="shared" si="3"/>
        <v>1900</v>
      </c>
      <c r="D17" s="7"/>
      <c r="E17" s="7">
        <v>1900</v>
      </c>
      <c r="F17" s="12">
        <f t="shared" si="4"/>
        <v>1900</v>
      </c>
      <c r="G17" s="7"/>
      <c r="H17" s="7">
        <v>1900</v>
      </c>
      <c r="I17" s="7">
        <f t="shared" si="5"/>
        <v>0</v>
      </c>
      <c r="J17" s="7">
        <f t="shared" si="6"/>
        <v>0</v>
      </c>
      <c r="K17" s="7">
        <f t="shared" si="6"/>
        <v>0</v>
      </c>
      <c r="L17" s="7">
        <f t="shared" si="7"/>
        <v>400</v>
      </c>
      <c r="M17" s="7">
        <v>400</v>
      </c>
      <c r="N17" s="7"/>
      <c r="O17" s="7">
        <f t="shared" si="8"/>
        <v>400</v>
      </c>
      <c r="P17" s="7">
        <v>400</v>
      </c>
      <c r="Q17" s="7"/>
      <c r="R17" s="7">
        <f t="shared" si="9"/>
        <v>0</v>
      </c>
      <c r="S17" s="7">
        <f t="shared" si="10"/>
        <v>0</v>
      </c>
      <c r="T17" s="7">
        <f t="shared" si="10"/>
        <v>0</v>
      </c>
      <c r="U17" s="24">
        <f t="shared" si="11"/>
        <v>3897.72</v>
      </c>
      <c r="V17" s="25">
        <v>2184.08</v>
      </c>
      <c r="W17" s="25">
        <v>1713.64</v>
      </c>
      <c r="X17" s="24">
        <f t="shared" si="12"/>
        <v>5208.86</v>
      </c>
      <c r="Y17" s="25">
        <v>3495.22</v>
      </c>
      <c r="Z17" s="25">
        <v>1713.64</v>
      </c>
      <c r="AA17" s="26">
        <f t="shared" si="13"/>
        <v>1311.14</v>
      </c>
      <c r="AB17" s="27">
        <f t="shared" si="0"/>
        <v>1311.14</v>
      </c>
      <c r="AC17" s="27">
        <f t="shared" si="0"/>
        <v>0</v>
      </c>
    </row>
    <row r="18" ht="24" customHeight="1" spans="1:29">
      <c r="A18" s="7">
        <v>11</v>
      </c>
      <c r="B18" s="7" t="s">
        <v>29</v>
      </c>
      <c r="C18" s="12">
        <f t="shared" si="3"/>
        <v>0</v>
      </c>
      <c r="D18" s="7"/>
      <c r="E18" s="7"/>
      <c r="F18" s="12">
        <f t="shared" si="4"/>
        <v>0</v>
      </c>
      <c r="G18" s="7"/>
      <c r="H18" s="7"/>
      <c r="I18" s="7">
        <f t="shared" si="5"/>
        <v>0</v>
      </c>
      <c r="J18" s="7">
        <f t="shared" si="6"/>
        <v>0</v>
      </c>
      <c r="K18" s="7">
        <f t="shared" si="6"/>
        <v>0</v>
      </c>
      <c r="L18" s="7">
        <f t="shared" si="7"/>
        <v>207</v>
      </c>
      <c r="M18" s="7">
        <v>100</v>
      </c>
      <c r="N18" s="7">
        <v>107</v>
      </c>
      <c r="O18" s="7">
        <f t="shared" si="8"/>
        <v>207</v>
      </c>
      <c r="P18" s="7">
        <v>100</v>
      </c>
      <c r="Q18" s="7">
        <v>107</v>
      </c>
      <c r="R18" s="7">
        <f t="shared" si="9"/>
        <v>0</v>
      </c>
      <c r="S18" s="7">
        <f t="shared" si="10"/>
        <v>0</v>
      </c>
      <c r="T18" s="7">
        <f t="shared" si="10"/>
        <v>0</v>
      </c>
      <c r="U18" s="24">
        <f t="shared" si="11"/>
        <v>462.33</v>
      </c>
      <c r="V18" s="25">
        <v>462.33</v>
      </c>
      <c r="W18" s="25">
        <v>0</v>
      </c>
      <c r="X18" s="24">
        <f t="shared" si="12"/>
        <v>462.33</v>
      </c>
      <c r="Y18" s="25">
        <v>462.33</v>
      </c>
      <c r="Z18" s="25">
        <v>0</v>
      </c>
      <c r="AA18" s="26">
        <f t="shared" si="13"/>
        <v>0</v>
      </c>
      <c r="AB18" s="27">
        <f t="shared" si="0"/>
        <v>0</v>
      </c>
      <c r="AC18" s="27">
        <f t="shared" si="0"/>
        <v>0</v>
      </c>
    </row>
    <row r="19" ht="24" customHeight="1" spans="1:29">
      <c r="A19" s="7">
        <v>12</v>
      </c>
      <c r="B19" s="7" t="s">
        <v>30</v>
      </c>
      <c r="C19" s="12">
        <f t="shared" si="3"/>
        <v>0</v>
      </c>
      <c r="D19" s="7"/>
      <c r="E19" s="7"/>
      <c r="F19" s="12">
        <f t="shared" si="4"/>
        <v>0</v>
      </c>
      <c r="G19" s="7"/>
      <c r="H19" s="7"/>
      <c r="I19" s="7">
        <f t="shared" si="5"/>
        <v>0</v>
      </c>
      <c r="J19" s="7">
        <f t="shared" si="6"/>
        <v>0</v>
      </c>
      <c r="K19" s="7">
        <f t="shared" si="6"/>
        <v>0</v>
      </c>
      <c r="L19" s="7">
        <f t="shared" si="7"/>
        <v>0</v>
      </c>
      <c r="M19" s="7"/>
      <c r="N19" s="7"/>
      <c r="O19" s="7">
        <f t="shared" si="8"/>
        <v>0</v>
      </c>
      <c r="P19" s="7"/>
      <c r="Q19" s="7"/>
      <c r="R19" s="7">
        <f t="shared" si="9"/>
        <v>0</v>
      </c>
      <c r="S19" s="7">
        <f t="shared" si="10"/>
        <v>0</v>
      </c>
      <c r="T19" s="7">
        <f t="shared" si="10"/>
        <v>0</v>
      </c>
      <c r="U19" s="24">
        <f t="shared" si="11"/>
        <v>99.83</v>
      </c>
      <c r="V19" s="25">
        <v>99.83</v>
      </c>
      <c r="W19" s="25">
        <v>0</v>
      </c>
      <c r="X19" s="24">
        <f t="shared" si="12"/>
        <v>1862.86</v>
      </c>
      <c r="Y19" s="25">
        <v>1862.86</v>
      </c>
      <c r="Z19" s="25">
        <v>0</v>
      </c>
      <c r="AA19" s="26">
        <f t="shared" si="13"/>
        <v>1763.03</v>
      </c>
      <c r="AB19" s="27">
        <f t="shared" si="0"/>
        <v>1763.03</v>
      </c>
      <c r="AC19" s="27">
        <f t="shared" si="0"/>
        <v>0</v>
      </c>
    </row>
    <row r="20" ht="24" customHeight="1" spans="1:29">
      <c r="A20" s="7">
        <v>13</v>
      </c>
      <c r="B20" s="7" t="s">
        <v>31</v>
      </c>
      <c r="C20" s="12">
        <f t="shared" si="3"/>
        <v>0</v>
      </c>
      <c r="D20" s="7"/>
      <c r="E20" s="7"/>
      <c r="F20" s="12">
        <f t="shared" si="4"/>
        <v>0</v>
      </c>
      <c r="G20" s="7"/>
      <c r="H20" s="7"/>
      <c r="I20" s="7">
        <f t="shared" si="5"/>
        <v>0</v>
      </c>
      <c r="J20" s="7">
        <f t="shared" si="6"/>
        <v>0</v>
      </c>
      <c r="K20" s="7">
        <f t="shared" si="6"/>
        <v>0</v>
      </c>
      <c r="L20" s="7">
        <f t="shared" si="7"/>
        <v>50</v>
      </c>
      <c r="M20" s="7">
        <v>50</v>
      </c>
      <c r="N20" s="7"/>
      <c r="O20" s="7">
        <f t="shared" si="8"/>
        <v>50</v>
      </c>
      <c r="P20" s="7">
        <v>50</v>
      </c>
      <c r="Q20" s="7"/>
      <c r="R20" s="7">
        <f t="shared" si="9"/>
        <v>0</v>
      </c>
      <c r="S20" s="7">
        <f t="shared" si="10"/>
        <v>0</v>
      </c>
      <c r="T20" s="7">
        <f t="shared" si="10"/>
        <v>0</v>
      </c>
      <c r="U20" s="24">
        <f t="shared" si="11"/>
        <v>319.21</v>
      </c>
      <c r="V20" s="25">
        <v>307.21</v>
      </c>
      <c r="W20" s="25">
        <v>12</v>
      </c>
      <c r="X20" s="24">
        <f t="shared" si="12"/>
        <v>369.21</v>
      </c>
      <c r="Y20" s="25">
        <v>357.21</v>
      </c>
      <c r="Z20" s="25">
        <v>12</v>
      </c>
      <c r="AA20" s="26">
        <f t="shared" si="13"/>
        <v>50</v>
      </c>
      <c r="AB20" s="27">
        <f t="shared" si="0"/>
        <v>50</v>
      </c>
      <c r="AC20" s="27">
        <f t="shared" si="0"/>
        <v>0</v>
      </c>
    </row>
    <row r="21" ht="24" customHeight="1" spans="1:29">
      <c r="A21" s="7">
        <v>14</v>
      </c>
      <c r="B21" s="7" t="s">
        <v>32</v>
      </c>
      <c r="C21" s="12">
        <f t="shared" si="3"/>
        <v>0</v>
      </c>
      <c r="D21" s="7"/>
      <c r="E21" s="7"/>
      <c r="F21" s="12">
        <f t="shared" si="4"/>
        <v>0</v>
      </c>
      <c r="G21" s="7"/>
      <c r="H21" s="7"/>
      <c r="I21" s="7">
        <f t="shared" si="5"/>
        <v>0</v>
      </c>
      <c r="J21" s="7">
        <f t="shared" si="6"/>
        <v>0</v>
      </c>
      <c r="K21" s="7">
        <f t="shared" si="6"/>
        <v>0</v>
      </c>
      <c r="L21" s="7">
        <f t="shared" si="7"/>
        <v>220</v>
      </c>
      <c r="M21" s="7">
        <v>50</v>
      </c>
      <c r="N21" s="7">
        <v>170</v>
      </c>
      <c r="O21" s="7">
        <f t="shared" si="8"/>
        <v>194.5</v>
      </c>
      <c r="P21" s="7">
        <v>24.5</v>
      </c>
      <c r="Q21" s="7">
        <v>170</v>
      </c>
      <c r="R21" s="7">
        <f t="shared" si="9"/>
        <v>-25.5</v>
      </c>
      <c r="S21" s="7">
        <f t="shared" si="10"/>
        <v>-25.5</v>
      </c>
      <c r="T21" s="7">
        <f t="shared" si="10"/>
        <v>0</v>
      </c>
      <c r="U21" s="24">
        <f t="shared" si="11"/>
        <v>835.24</v>
      </c>
      <c r="V21" s="25">
        <v>835.24</v>
      </c>
      <c r="W21" s="25">
        <v>0</v>
      </c>
      <c r="X21" s="24">
        <f t="shared" si="12"/>
        <v>0</v>
      </c>
      <c r="Y21" s="25">
        <v>0</v>
      </c>
      <c r="Z21" s="25">
        <v>0</v>
      </c>
      <c r="AA21" s="26">
        <f t="shared" si="13"/>
        <v>-835.24</v>
      </c>
      <c r="AB21" s="27">
        <f t="shared" si="0"/>
        <v>-835.24</v>
      </c>
      <c r="AC21" s="27">
        <f t="shared" si="0"/>
        <v>0</v>
      </c>
    </row>
    <row r="22" ht="24" customHeight="1" spans="1:29">
      <c r="A22" s="7"/>
      <c r="B22" s="7" t="s">
        <v>33</v>
      </c>
      <c r="C22" s="14">
        <f t="shared" ref="C22:Q22" si="14">SUM(C10:C21)</f>
        <v>11900</v>
      </c>
      <c r="D22" s="7">
        <f t="shared" si="14"/>
        <v>10000</v>
      </c>
      <c r="E22" s="7">
        <f t="shared" si="14"/>
        <v>1900</v>
      </c>
      <c r="F22" s="14">
        <f t="shared" si="14"/>
        <v>11900</v>
      </c>
      <c r="G22" s="14">
        <f t="shared" si="14"/>
        <v>10000</v>
      </c>
      <c r="H22" s="14">
        <f t="shared" si="14"/>
        <v>1900</v>
      </c>
      <c r="I22" s="7">
        <f t="shared" si="5"/>
        <v>0</v>
      </c>
      <c r="J22" s="7">
        <f t="shared" si="6"/>
        <v>0</v>
      </c>
      <c r="K22" s="7">
        <f t="shared" si="6"/>
        <v>0</v>
      </c>
      <c r="L22" s="14">
        <f t="shared" si="14"/>
        <v>4000</v>
      </c>
      <c r="M22" s="7">
        <f t="shared" si="14"/>
        <v>3000</v>
      </c>
      <c r="N22" s="7">
        <f t="shared" si="14"/>
        <v>1000</v>
      </c>
      <c r="O22" s="14">
        <f t="shared" si="14"/>
        <v>4000</v>
      </c>
      <c r="P22" s="14">
        <f t="shared" si="14"/>
        <v>3000</v>
      </c>
      <c r="Q22" s="14">
        <f t="shared" si="14"/>
        <v>1000</v>
      </c>
      <c r="R22" s="7">
        <f t="shared" si="9"/>
        <v>0</v>
      </c>
      <c r="S22" s="7">
        <f t="shared" si="10"/>
        <v>0</v>
      </c>
      <c r="T22" s="7">
        <f t="shared" si="10"/>
        <v>0</v>
      </c>
      <c r="U22" s="24">
        <f>SUM(U10:U21)</f>
        <v>20000</v>
      </c>
      <c r="V22" s="14">
        <f t="shared" ref="V22:X22" si="15">SUM(V10:V21)</f>
        <v>15000</v>
      </c>
      <c r="W22" s="14">
        <f t="shared" si="15"/>
        <v>5000</v>
      </c>
      <c r="X22" s="24">
        <f t="shared" si="15"/>
        <v>19500</v>
      </c>
      <c r="Y22" s="24">
        <f t="shared" ref="Y22:AA22" si="16">SUM(Y10:Y21)</f>
        <v>14500</v>
      </c>
      <c r="Z22" s="24">
        <f t="shared" si="16"/>
        <v>5000</v>
      </c>
      <c r="AA22" s="26">
        <f t="shared" si="16"/>
        <v>-500</v>
      </c>
      <c r="AB22" s="27">
        <f t="shared" si="0"/>
        <v>-500.000000000002</v>
      </c>
      <c r="AC22" s="27">
        <f t="shared" si="0"/>
        <v>0</v>
      </c>
    </row>
    <row r="23" s="1" customFormat="1" ht="24" customHeight="1" spans="1:29">
      <c r="A23" s="13" t="s">
        <v>34</v>
      </c>
      <c r="B23" s="13"/>
      <c r="C23" s="12">
        <f>SUM(C10:C21)</f>
        <v>11900</v>
      </c>
      <c r="D23" s="7">
        <f t="shared" ref="D23:F23" si="17">SUM(D10:D21)</f>
        <v>10000</v>
      </c>
      <c r="E23" s="7">
        <f t="shared" si="17"/>
        <v>1900</v>
      </c>
      <c r="F23" s="12">
        <f t="shared" si="17"/>
        <v>11900</v>
      </c>
      <c r="G23" s="7">
        <f t="shared" ref="G23:H23" si="18">SUM(G10:G21)</f>
        <v>10000</v>
      </c>
      <c r="H23" s="7">
        <f t="shared" si="18"/>
        <v>1900</v>
      </c>
      <c r="I23" s="7">
        <f t="shared" si="5"/>
        <v>0</v>
      </c>
      <c r="J23" s="7">
        <f t="shared" si="6"/>
        <v>0</v>
      </c>
      <c r="K23" s="7">
        <f t="shared" si="6"/>
        <v>0</v>
      </c>
      <c r="L23" s="7">
        <f t="shared" si="7"/>
        <v>4000</v>
      </c>
      <c r="M23" s="7">
        <f t="shared" ref="M23:N23" si="19">SUM(M10:M21)</f>
        <v>3000</v>
      </c>
      <c r="N23" s="7">
        <f t="shared" si="19"/>
        <v>1000</v>
      </c>
      <c r="O23" s="7">
        <f t="shared" ref="O23" si="20">SUM(P23:Q23)</f>
        <v>4000</v>
      </c>
      <c r="P23" s="7">
        <f t="shared" ref="P23:Q23" si="21">SUM(P10:P21)</f>
        <v>3000</v>
      </c>
      <c r="Q23" s="7">
        <f t="shared" si="21"/>
        <v>1000</v>
      </c>
      <c r="R23" s="7">
        <f t="shared" si="9"/>
        <v>0</v>
      </c>
      <c r="S23" s="7">
        <f t="shared" si="10"/>
        <v>0</v>
      </c>
      <c r="T23" s="7">
        <f t="shared" si="10"/>
        <v>0</v>
      </c>
      <c r="U23" s="24">
        <f>U9+U22</f>
        <v>20000</v>
      </c>
      <c r="V23" s="24">
        <f t="shared" ref="V23:X23" si="22">V9+V22</f>
        <v>15000</v>
      </c>
      <c r="W23" s="24">
        <f t="shared" si="22"/>
        <v>5000</v>
      </c>
      <c r="X23" s="24">
        <f t="shared" si="22"/>
        <v>20000</v>
      </c>
      <c r="Y23" s="24">
        <f t="shared" ref="Y23:AA23" si="23">Y9+Y22</f>
        <v>15000</v>
      </c>
      <c r="Z23" s="24">
        <f t="shared" si="23"/>
        <v>5000</v>
      </c>
      <c r="AA23" s="26">
        <f t="shared" si="23"/>
        <v>-4.54747350886464e-13</v>
      </c>
      <c r="AB23" s="26">
        <f t="shared" ref="AB23:AC23" si="24">AB9+AB22</f>
        <v>-1.81898940354586e-12</v>
      </c>
      <c r="AC23" s="26">
        <f t="shared" si="24"/>
        <v>0</v>
      </c>
    </row>
  </sheetData>
  <mergeCells count="24">
    <mergeCell ref="A1:B1"/>
    <mergeCell ref="A2:AC2"/>
    <mergeCell ref="A3:B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23:B23"/>
    <mergeCell ref="A4:A6"/>
    <mergeCell ref="B4:B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分级次调整表</vt:lpstr>
      <vt:lpstr>99号指标调整表</vt:lpstr>
      <vt:lpstr>109号、4号、114号指标调整表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Tashiyangzom</cp:lastModifiedBy>
  <dcterms:created xsi:type="dcterms:W3CDTF">2006-09-16T00:00:00Z</dcterms:created>
  <dcterms:modified xsi:type="dcterms:W3CDTF">2020-07-17T08:37:04Z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