
<file path=[Content_Types].xml><?xml version="1.0" encoding="utf-8"?>
<Types xmlns="http://schemas.openxmlformats.org/package/2006/content-types">
  <Default Extension="vml" ContentType="application/vnd.openxmlformats-officedocument.vmlDrawi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activeX/activeX2.bin" ContentType="application/vnd.ms-office.activeX"/>
  <Override PartName="/xl/activeX/activeX2.xml" ContentType="application/vnd.ms-office.activeX+xml"/>
  <Override PartName="/xl/activeX/activeX3.bin" ContentType="application/vnd.ms-office.activeX"/>
  <Override PartName="/xl/activeX/activeX3.xml" ContentType="application/vnd.ms-office.activeX+xml"/>
  <Override PartName="/xl/activeX/activeX4.bin" ContentType="application/vnd.ms-office.activeX"/>
  <Override PartName="/xl/activeX/activeX4.xml" ContentType="application/vnd.ms-office.activeX+xml"/>
  <Override PartName="/xl/activeX/activeX5.bin" ContentType="application/vnd.ms-office.activeX"/>
  <Override PartName="/xl/activeX/activeX5.xml" ContentType="application/vnd.ms-office.activeX+xml"/>
  <Override PartName="/xl/activeX/activeX6.bin" ContentType="application/vnd.ms-office.activeX"/>
  <Override PartName="/xl/activeX/activeX6.xml" ContentType="application/vnd.ms-office.activeX+xml"/>
  <Override PartName="/xl/activeX/activeX7.bin" ContentType="application/vnd.ms-office.activeX"/>
  <Override PartName="/xl/activeX/activeX7.xml" ContentType="application/vnd.ms-office.activeX+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602" firstSheet="22" activeTab="22"/>
  </bookViews>
  <sheets>
    <sheet name="部门预算项目总表" sheetId="1" state="hidden" r:id="rId1"/>
    <sheet name="彩票发行费支出（1）" sheetId="2" state="hidden" r:id="rId2"/>
    <sheet name="彩票发行费支出（2）" sheetId="3" state="hidden" r:id="rId3"/>
    <sheet name="彩票公益金支出（1）" sheetId="4" state="hidden" r:id="rId4"/>
    <sheet name="彩票公益金支出（2）" sheetId="5" state="hidden" r:id="rId5"/>
    <sheet name="彩票公益金支出（3）" sheetId="6" state="hidden" r:id="rId6"/>
    <sheet name="基金收入政策" sheetId="7" state="hidden" r:id="rId7"/>
    <sheet name="基金收入" sheetId="8" state="hidden" r:id="rId8"/>
    <sheet name="对比表2" sheetId="9" state="hidden" r:id="rId9"/>
    <sheet name="对比总表" sheetId="10" state="hidden" r:id="rId10"/>
    <sheet name="医疗卫生投入情况" sheetId="11" state="hidden" r:id="rId11"/>
    <sheet name="绩效目标扣减明细表" sheetId="12" state="hidden" r:id="rId12"/>
    <sheet name="2018年重点支出2-5" sheetId="13" state="hidden" r:id="rId13"/>
    <sheet name="教育事业费简稿" sheetId="14" state="hidden" r:id="rId14"/>
    <sheet name="提前下达地市情况" sheetId="15" state="hidden" r:id="rId15"/>
    <sheet name="地方接受军转干经费明细" sheetId="16" state="hidden" r:id="rId16"/>
    <sheet name="转移支付使用情况表" sheetId="17" state="hidden" r:id="rId17"/>
    <sheet name="一般预算提前下达总体情况" sheetId="18" state="hidden" r:id="rId18"/>
    <sheet name="政府性基金提前下达总体情况" sheetId="19" state="hidden" r:id="rId19"/>
    <sheet name="到位情况统计" sheetId="20" state="hidden" r:id="rId20"/>
    <sheet name="专项转移支付情况表" sheetId="21" state="hidden" r:id="rId21"/>
    <sheet name="gBu7AkVC" sheetId="22" state="hidden" r:id="rId22"/>
    <sheet name="2025年一般公共预算财力" sheetId="23" r:id="rId23"/>
    <sheet name="2025年政府性基金" sheetId="26"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_FilterDatabase" localSheetId="12" hidden="1">'2018年重点支出2-5'!$A$4:$E$214</definedName>
    <definedName name="_xlnm._FilterDatabase" localSheetId="16" hidden="1">转移支付使用情况表!$A$3:$N$193</definedName>
    <definedName name="_xlnm._FilterDatabase" localSheetId="19" hidden="1">到位情况统计!$A$4:$D$175</definedName>
    <definedName name="_xlnm._FilterDatabase" localSheetId="22" hidden="1">'2025年一般公共预算财力'!$A$7:$Y$35</definedName>
    <definedName name="_xlnm._FilterDatabase" localSheetId="23" hidden="1">'2025年政府性基金'!$A$4:$XEY$9</definedName>
    <definedName name="_Fill" localSheetId="12" hidden="1">[1]eqpmad2!#REF!</definedName>
    <definedName name="_Fill" hidden="1">[1]eqpmad2!#REF!</definedName>
    <definedName name="_PA7" localSheetId="12">'[2]SW-TEO'!#REF!</definedName>
    <definedName name="_PA7">'[2]SW-TEO'!#REF!</definedName>
    <definedName name="_PA8" localSheetId="12">'[2]SW-TEO'!#REF!</definedName>
    <definedName name="_PA8">'[2]SW-TEO'!#REF!</definedName>
    <definedName name="_PD1" localSheetId="12">'[2]SW-TEO'!#REF!</definedName>
    <definedName name="_PD1">'[2]SW-TEO'!#REF!</definedName>
    <definedName name="_PE12" localSheetId="12">'[2]SW-TEO'!#REF!</definedName>
    <definedName name="_PE12">'[2]SW-TEO'!#REF!</definedName>
    <definedName name="_PE13" localSheetId="12">'[2]SW-TEO'!#REF!</definedName>
    <definedName name="_PE13">'[2]SW-TEO'!#REF!</definedName>
    <definedName name="_PE6" localSheetId="12">'[2]SW-TEO'!#REF!</definedName>
    <definedName name="_PE6">'[2]SW-TEO'!#REF!</definedName>
    <definedName name="_PE7" localSheetId="12">'[2]SW-TEO'!#REF!</definedName>
    <definedName name="_PE7">'[2]SW-TEO'!#REF!</definedName>
    <definedName name="_PE8" localSheetId="12">'[2]SW-TEO'!#REF!</definedName>
    <definedName name="_PE8">'[2]SW-TEO'!#REF!</definedName>
    <definedName name="_PE9" localSheetId="12">'[2]SW-TEO'!#REF!</definedName>
    <definedName name="_PE9">'[2]SW-TEO'!#REF!</definedName>
    <definedName name="_PH1" localSheetId="12">'[2]SW-TEO'!#REF!</definedName>
    <definedName name="_PH1">'[2]SW-TEO'!#REF!</definedName>
    <definedName name="_PI1" localSheetId="12">'[2]SW-TEO'!#REF!</definedName>
    <definedName name="_PI1">'[2]SW-TEO'!#REF!</definedName>
    <definedName name="_PK1" localSheetId="12">'[2]SW-TEO'!#REF!</definedName>
    <definedName name="_PK1">'[2]SW-TEO'!#REF!</definedName>
    <definedName name="_PK3" localSheetId="12">'[2]SW-TEO'!#REF!</definedName>
    <definedName name="_PK3">'[2]SW-TEO'!#REF!</definedName>
    <definedName name="aiu_bottom" localSheetId="12">'[3]Financ. Overview'!#REF!</definedName>
    <definedName name="aiu_bottom">'[3]Financ. Overview'!#REF!</definedName>
    <definedName name="Bust">gBu7AkVC!$C$31</definedName>
    <definedName name="Continue">gBu7AkVC!$C$9</definedName>
    <definedName name="Document_array" localSheetId="21">{"Book1","2015年预算财力、支出平衡表(10.10补充稿).xls"}</definedName>
    <definedName name="Documents_array">gBu7AkVC!$B$1:$B$16</definedName>
    <definedName name="FRC">[4]Main!$C$9</definedName>
    <definedName name="Hello">gBu7AkVC!$A$15</definedName>
    <definedName name="hostfee">'[3]Financ. Overview'!$H$12</definedName>
    <definedName name="hraiu_bottom" localSheetId="12">'[3]Financ. Overview'!#REF!</definedName>
    <definedName name="hraiu_bottom">'[3]Financ. Overview'!#REF!</definedName>
    <definedName name="hvac" localSheetId="12">'[3]Financ. Overview'!#REF!</definedName>
    <definedName name="hvac">'[3]Financ. Overview'!#REF!</definedName>
    <definedName name="HWSheet">1</definedName>
    <definedName name="OS" localSheetId="12">[5]Open!#REF!</definedName>
    <definedName name="OS">[5]Open!#REF!</definedName>
    <definedName name="pr_toolbox">[3]Toolbox!$A$3:$I$80</definedName>
    <definedName name="_xlnm.Print_Area" localSheetId="22">'2025年一般公共预算财力'!$A$2:$Y$35</definedName>
    <definedName name="_xlnm.Print_Titles" localSheetId="12">'2018年重点支出2-5'!$1:4</definedName>
    <definedName name="_xlnm.Print_Titles" localSheetId="22">'2025年一般公共预算财力'!$2:$5</definedName>
    <definedName name="_xlnm.Print_Titles" localSheetId="19">到位情况统计!$1:4</definedName>
    <definedName name="_xlnm.Print_Titles" localSheetId="8">对比表2!$1:4</definedName>
    <definedName name="_xlnm.Print_Titles" localSheetId="6">基金收入政策!$3:3</definedName>
    <definedName name="_xlnm.Print_Titles" localSheetId="17">一般预算提前下达总体情况!$1:4</definedName>
    <definedName name="_xlnm.Print_Titles" localSheetId="20">专项转移支付情况表!$1:5</definedName>
    <definedName name="s_c_list">[6]Toolbox!$A$7:$H$969</definedName>
    <definedName name="SCG" localSheetId="12">'[7]G.1R-Shou COP Gf'!#REF!</definedName>
    <definedName name="SCG">'[7]G.1R-Shou COP Gf'!#REF!</definedName>
    <definedName name="sdlfee">'[3]Financ. Overview'!$H$13</definedName>
    <definedName name="solar_ratio">'[8]POWER ASSUMPTIONS'!$H$7</definedName>
    <definedName name="ss7fee">'[3]Financ. Overview'!$H$18</definedName>
    <definedName name="subsfee">'[3]Financ. Overview'!$H$14</definedName>
    <definedName name="toolbox">[9]Toolbox!$C$5:$T$1578</definedName>
    <definedName name="V5.1Fee">'[3]Financ. Overview'!$H$15</definedName>
    <definedName name="Z32_Cost_red" localSheetId="12">'[3]Financ. Overview'!#REF!</definedName>
    <definedName name="Z32_Cost_red">'[3]Financ. Overview'!#REF!</definedName>
    <definedName name="发文编号" localSheetId="22">'2025年一般公共预算财力'!#REF!</definedName>
    <definedName name="所得项目代码" localSheetId="21">#REF!</definedName>
    <definedName name="用工方式" localSheetId="21">#REF!</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刘武</author>
  </authors>
  <commentList>
    <comment ref="K15" authorId="0">
      <text>
        <r>
          <rPr>
            <sz val="9"/>
            <rFont val="宋体"/>
            <charset val="134"/>
          </rPr>
          <t>刘武:
2018年1月1日，与昌都市财政局联系，将原上报的新增建设用地有偿使用费收入600万元列入此收入。</t>
        </r>
      </text>
    </comment>
    <comment ref="H22" authorId="0">
      <text>
        <r>
          <rPr>
            <sz val="9"/>
            <rFont val="宋体"/>
            <charset val="134"/>
          </rPr>
          <t>刘武:
2018年1月1日与日喀则财政局联系后，将原上报的新增建设用地有偿使用费收入50万元合计列入此收入</t>
        </r>
      </text>
    </comment>
  </commentList>
</comments>
</file>

<file path=xl/sharedStrings.xml><?xml version="1.0" encoding="utf-8"?>
<sst xmlns="http://schemas.openxmlformats.org/spreadsheetml/2006/main" count="2782" uniqueCount="1625">
  <si>
    <t>单位</t>
  </si>
  <si>
    <t>金额</t>
  </si>
  <si>
    <t>行政政法处合计</t>
  </si>
  <si>
    <t>政法口合计</t>
  </si>
  <si>
    <t>一、公安厅</t>
  </si>
  <si>
    <t>二、安全厅</t>
  </si>
  <si>
    <t>三、司法厅</t>
  </si>
  <si>
    <t>四、自治区高法</t>
  </si>
  <si>
    <t>五、公安厅交警总队</t>
  </si>
  <si>
    <t>六、自治区政法委</t>
  </si>
  <si>
    <t>七、自治区检察院</t>
  </si>
  <si>
    <t>八、武警后勤部</t>
  </si>
  <si>
    <t>九、边防总队</t>
  </si>
  <si>
    <t>十、消防总队</t>
  </si>
  <si>
    <t>十一、警卫局</t>
  </si>
  <si>
    <t>十二、反恐总队</t>
  </si>
  <si>
    <t>行政口合计</t>
  </si>
  <si>
    <t>一、政府办公厅</t>
  </si>
  <si>
    <t>二、民宗委</t>
  </si>
  <si>
    <t>三、外事办</t>
  </si>
  <si>
    <t>四、财政厅</t>
  </si>
  <si>
    <t>五、商务厅</t>
  </si>
  <si>
    <t>六、审计厅</t>
  </si>
  <si>
    <t>七、统计局</t>
  </si>
  <si>
    <t>八、工商局总计</t>
  </si>
  <si>
    <t>九、人防办</t>
  </si>
  <si>
    <t>十、编译局</t>
  </si>
  <si>
    <t>十一、成都办事处</t>
  </si>
  <si>
    <t>十二、格尔木办事处总计</t>
  </si>
  <si>
    <t>十三、上海办事处</t>
  </si>
  <si>
    <t>十四、北京办事处</t>
  </si>
  <si>
    <t>十五、西安办事处</t>
  </si>
  <si>
    <t>十六、兰州办事处</t>
  </si>
  <si>
    <t>十七、旅游发展委员会</t>
  </si>
  <si>
    <t>党群口合计</t>
  </si>
  <si>
    <t>一、区党委组织部</t>
  </si>
  <si>
    <t>二、区党委宣传部</t>
  </si>
  <si>
    <t>三、统战部</t>
  </si>
  <si>
    <t>四、西藏佛学院</t>
  </si>
  <si>
    <t>五、 团委</t>
  </si>
  <si>
    <t>六、区人大办公厅</t>
  </si>
  <si>
    <t>七、区政协办公厅</t>
  </si>
  <si>
    <t>八、区妇联</t>
  </si>
  <si>
    <t>九、区党委政研室</t>
  </si>
  <si>
    <t>十、区文化市场综合执法总队</t>
  </si>
  <si>
    <t>十一、网信办</t>
  </si>
  <si>
    <t>十二、监察厅</t>
  </si>
  <si>
    <t>十三、工商联</t>
  </si>
  <si>
    <t>十四、佛协</t>
  </si>
  <si>
    <t>十五、援基会</t>
  </si>
  <si>
    <t>十六、区直工委</t>
  </si>
  <si>
    <t>十七、区党委办公厅</t>
  </si>
  <si>
    <t>经建处合计</t>
  </si>
  <si>
    <t>发改委</t>
  </si>
  <si>
    <t>住房和城乡建设厅</t>
  </si>
  <si>
    <t>国土资源厅</t>
  </si>
  <si>
    <t>交通运输厅</t>
  </si>
  <si>
    <t>安全生产监督管理局</t>
  </si>
  <si>
    <t>环境保护厅</t>
  </si>
  <si>
    <t>质量技术监督局</t>
  </si>
  <si>
    <t>总工会</t>
  </si>
  <si>
    <t>综治委铁路联防护路办</t>
  </si>
  <si>
    <t>武警交通养护第二支队</t>
  </si>
  <si>
    <t>武警交通养护第四支队</t>
  </si>
  <si>
    <t>企业处合计</t>
  </si>
  <si>
    <t>一、粮食局总计</t>
  </si>
  <si>
    <t>二、专用通信局总计</t>
  </si>
  <si>
    <t>三、日报社总计</t>
  </si>
  <si>
    <t>四、工业和信息化厅总计</t>
  </si>
  <si>
    <t>五、国资委总计</t>
  </si>
  <si>
    <t>六、通信管理局</t>
  </si>
  <si>
    <t>七、西藏农牧业生产资料（集团）有限公司</t>
  </si>
  <si>
    <t>社保处合计</t>
  </si>
  <si>
    <t>卫生系统</t>
  </si>
  <si>
    <t>九、成办医院</t>
  </si>
  <si>
    <t>十、格办医院</t>
  </si>
  <si>
    <t>十一、咸阳民院附属医院</t>
  </si>
  <si>
    <t>区民政厅</t>
  </si>
  <si>
    <t>自治区食品药品监督管理局</t>
  </si>
  <si>
    <t>区残联</t>
  </si>
  <si>
    <t>自治区红十字会</t>
  </si>
  <si>
    <t>老干部局</t>
  </si>
  <si>
    <t>人社厅</t>
  </si>
  <si>
    <t>农业处合计</t>
  </si>
  <si>
    <t>自治区水利厅系统合计</t>
  </si>
  <si>
    <t>气象局系统合计</t>
  </si>
  <si>
    <t>林业厅系统合计</t>
  </si>
  <si>
    <t>森警总队合计</t>
  </si>
  <si>
    <t>扶贫（农发）办合计</t>
  </si>
  <si>
    <t>农牧厅系统合计</t>
  </si>
  <si>
    <t>农科院系统合计</t>
  </si>
  <si>
    <t>教科文处合计</t>
  </si>
  <si>
    <t>教育厅机关合计</t>
  </si>
  <si>
    <t>科技厅系统合计</t>
  </si>
  <si>
    <t>体育局系统合计</t>
  </si>
  <si>
    <t>文化厅系统合计</t>
  </si>
  <si>
    <t>广电局系统合计</t>
  </si>
  <si>
    <t>地震局合计</t>
  </si>
  <si>
    <t>文物局系统合计</t>
  </si>
  <si>
    <t>档案馆合计</t>
  </si>
  <si>
    <t>社科院合计</t>
  </si>
  <si>
    <t>党校合计</t>
  </si>
  <si>
    <t>科协系统合计</t>
  </si>
  <si>
    <t>文联合计</t>
  </si>
  <si>
    <t>警校合计</t>
  </si>
  <si>
    <t>本级教育事业费</t>
  </si>
  <si>
    <t>地市教育事业费</t>
  </si>
  <si>
    <t>附表1</t>
  </si>
  <si>
    <t>综合处2018年部门预算基本支出情况统计表</t>
  </si>
  <si>
    <t>单位：万元</t>
  </si>
  <si>
    <t>单位名称</t>
  </si>
  <si>
    <t>基本支出合计</t>
  </si>
  <si>
    <t>工资福利支出</t>
  </si>
  <si>
    <t>商品和服务支出</t>
  </si>
  <si>
    <t>对个人和家庭的补助</t>
  </si>
  <si>
    <t>2017预算数</t>
  </si>
  <si>
    <t>2018预算数</t>
  </si>
  <si>
    <t>增减金额</t>
  </si>
  <si>
    <t>增幅</t>
  </si>
  <si>
    <t>综合处合计</t>
  </si>
  <si>
    <t>自治区福利彩票发行中心</t>
  </si>
  <si>
    <t>自治区体育彩票管理中心</t>
  </si>
  <si>
    <t>附表2</t>
  </si>
  <si>
    <t>部门申请的新增项目，凡无文件依据支持的，全部作为待定项目。                                                                                 往年延续性项目凡无新出台文件要求的，不得高于上年数，年中有追加或领导同意提标扩面的项目的除外。                                                          请确保自治区党委、政府文件要求2018年需安排的一般公共预算重点支出项目无漏项。</t>
  </si>
  <si>
    <t>综合处2018-2020年部门预算项目支出情况统计表</t>
  </si>
  <si>
    <t>序号                （按轻重缓急排序）</t>
  </si>
  <si>
    <t>单位（项目名称）</t>
  </si>
  <si>
    <t>往年延续性项目/往年一次性项目/新增一次性项目/新增延续性项目</t>
  </si>
  <si>
    <t>2017年预算数</t>
  </si>
  <si>
    <t>2017年预算执行进度（截至填表日）</t>
  </si>
  <si>
    <t>项目审定金额</t>
  </si>
  <si>
    <t>2018年比2017年增减金额</t>
  </si>
  <si>
    <t>2018年比2017年增减率</t>
  </si>
  <si>
    <t>审核意见         （予以安排/纳入项目库今后逐步安排/不予安排/待定项目）</t>
  </si>
  <si>
    <t>是否政府采购</t>
  </si>
  <si>
    <t>是否实行政府购买服务</t>
  </si>
  <si>
    <t>是否先行评审根据评审意见安排</t>
  </si>
  <si>
    <t>文件依据（文件名文号及摘要）</t>
  </si>
  <si>
    <t>测算明细</t>
  </si>
  <si>
    <t>备注</t>
  </si>
  <si>
    <t>2018年预算数</t>
  </si>
  <si>
    <t>2019年支出规划数</t>
  </si>
  <si>
    <t>2020年支出规划数</t>
  </si>
  <si>
    <t>小计</t>
  </si>
  <si>
    <t>预算内</t>
  </si>
  <si>
    <t>中央提前告知安排</t>
  </si>
  <si>
    <t>综合处项目合计</t>
  </si>
  <si>
    <t>办公设备购置</t>
  </si>
  <si>
    <t>往年延续性项目</t>
  </si>
  <si>
    <t>予以安排</t>
  </si>
  <si>
    <t xml:space="preserve">1.办公电脑购置3万元（台式电脑5台，每台按6000元测算）；2.打印机、复印机、传真机购置2万元（打印机4台，每台按3000元测算、复印机一台，按每台3000元测算、传真机两台，每台按2500元测算）；3.碎纸机购置0.5万元（碎纸机五台，每台按1000元测算）； 4.其他办公设备的购置0.5万元。合计：6万元。
</t>
  </si>
  <si>
    <t>采购热敏感打印纸（政府采购）</t>
  </si>
  <si>
    <t>新增延续性项目</t>
  </si>
  <si>
    <t>待定项目</t>
  </si>
  <si>
    <t>是</t>
  </si>
  <si>
    <t>按电脑票预测销量(月平均销量2亿元左右)，测算打印纸需求。2018年1056元（每∕箱）×3646箱=385万元。</t>
  </si>
  <si>
    <t>彩票销售系统运行维护费</t>
  </si>
  <si>
    <t xml:space="preserve">1.根据《西藏自治区电脑福利彩票销售管理系统及投注机设备项目合同书》2.根据《西藏自治区电脑福利彩票中心系统应急支持技术服务合同》3.根据环球鑫彩（北京）彩票投资管理有限公司《技术服务合作协议》4.根据藏福彩发《2017》40号文件及报民政厅同意关于戈德利邦即开票技术系统和终端设备维护费列入预算支出的批示。
</t>
  </si>
  <si>
    <t xml:space="preserve">2018年 ：5539.08万元。1.支付深圳思乐公司：快3、生肖时时彩、即开型：189823.79万元×1.7%=3227万元； 双色球、七乐彩、3D:10176.21万元×1.43%=145.52万元，合计：3372.52万元； 2.支付深圳思乐公司应急技术服务费：1.6万元/月×12月＝19.20万元；3.支付环球鑫彩彩票投资公司：快3、生肖时时彩、即开型：189823.79万元×1%＝1898.24万元；双色球、七乐彩、3D：10176.21万元×0.87%=88.53万元；合计：1986.77万元； 4.支付戈德利邦2011年12月-2013年8月即开票技术系统和终端设备维护费 160.59万元。 </t>
  </si>
  <si>
    <t>彩票运营管理费</t>
  </si>
  <si>
    <t>藏财综字【2016】3号。“地市福利彩票管理费按照地市福利彩票销售额的1%计提。</t>
  </si>
  <si>
    <t xml:space="preserve">2018年：支付各地区管理站管理费：105886.28万元×1%=1058.86万元。                               
</t>
  </si>
  <si>
    <t>专线通讯费及服务器主机托管费</t>
  </si>
  <si>
    <t>《西藏自治区福利彩票发行中心中国电信集团公司西藏分公司服务器主机托管协议（续签合同）》、《西藏自治区福利彩票发行中心中国电信集团公司西藏分公司2M互联网专线业务接入服务合同》、《2M福彩网业务西藏自治区福利彩票发行中心中国电信集团公司西藏分公司（续签合同）》、《电信、联通光纤/电路租用合同》</t>
  </si>
  <si>
    <t xml:space="preserve">2018年：电信：4条专线×1400元×12月＝6.72万元；托管费：2000元×12月＝2.4万元；电信固定IP宽带费用1200元/月×12月=1.44万元；租用联通专线费用6万元/年，联通无线业务专线费用2.28万元；联通宽带（座机）费用0.25万元；租用两条西藏移动专线费用6万元/年，合计25.09万元。   </t>
  </si>
  <si>
    <t>市场推广宣传费（非政府采购）</t>
  </si>
  <si>
    <t>1.报纸专栏；14万元。2.手机报；8万元。3.电影院影前广告；34.68万元。4.回馈彩民相关活动；100万元。5.各地市宣传费用；100万元。6.其他宣传费用；355万元。合计金额：611.68万元。</t>
  </si>
  <si>
    <t>市场推广宣传费（政府采购）</t>
  </si>
  <si>
    <t>1.LED大屏幕宣传；84万元。2.电影院冠名；124万元。3.公交候车广告宣传；60万元。4.电视广告90万元。5.公交车站台电子报站台视频宣传28万元。6.拉林高速公路路牌广告宣传80万元。2018年政府采购所需费用466万元。</t>
  </si>
  <si>
    <t>彩票仓储及运输费</t>
  </si>
  <si>
    <t xml:space="preserve">2018年支付存储打印纸、即开票库房支出及运输地区邮寄费等20万元。                                
</t>
  </si>
  <si>
    <t>尾票核销及公证费</t>
  </si>
  <si>
    <t>2018年用于核销未销售、停止销售的即开票所发生的费用2万元。</t>
  </si>
  <si>
    <t>补助支出</t>
  </si>
  <si>
    <t xml:space="preserve">非政府采购。2018年用于2018年用于奖励补助支出38万元。其中全区先进集体：突出贡献奖1名11.8万元。销售总量一等奖、5万元，二等奖、4万元，三等奖3.5万元，销售进步奖二、三等奖5.5万元。小计29.8万元。全区先进个人：11名╳2000=2.2万元。全区先进投注站：30名╳2000=6万元。合计38万元。
</t>
  </si>
  <si>
    <t>建设各地市管理站办公用房（3地市）</t>
  </si>
  <si>
    <t>新增一次性项目</t>
  </si>
  <si>
    <t>不予安排</t>
  </si>
  <si>
    <t>2017市场调控资金</t>
  </si>
  <si>
    <t>往年一次性项目</t>
  </si>
  <si>
    <t>2017中彩即开票印制费</t>
  </si>
  <si>
    <t>印制费（政府采购）</t>
  </si>
  <si>
    <t>根据国家体育总局体育彩票管理中心《关于调整热敏票投注单印制管理模式的通知》（体彩字[2014]190号）文件精神，热敏票投注单自2015年1月1日后，各省市体彩中心必须自行采购并负责印制、仓储及运输工作。</t>
  </si>
  <si>
    <t xml:space="preserve">印制费(政府采购)：392.00万元
2018年预计热敏票需求量10,000箱，按文件要求经与三家合格公司询价，热敏票最低价格为392元/箱。具体经费计算如下：10,000箱×392元/箱=392.00万元
</t>
  </si>
  <si>
    <t>下拨各地市彩票管理中心经费</t>
  </si>
  <si>
    <t>彩票系统建设运行维护费（政府采购）</t>
  </si>
  <si>
    <t xml:space="preserve">彩票系统建设运行维护费(政府采购):98.80万元
电脑型彩票销售终端机购置费, 此项费用为保障全区体育彩票正常销售而购置。按照2018年增机扩点计划安排，需增设80台销售终端。
根据国家体育总局体育彩票管理中心《关于更新体育彩票销售终端机通过测试目录的通知》文件精神，根据2017年终端机政府采购每台购置费为12,350元。
12,350元×80台=98.80万元
</t>
  </si>
  <si>
    <t>彩票系统建设运行维护费</t>
  </si>
  <si>
    <t xml:space="preserve">彩票系统建设运行维护费:52.54万元
为保障全区彩票销售终端正常运行,根据终端每年维修数量及各地市需求量计算得出。
（1）打印头：80个×400元/个=3.20万元（2）终端电源：70个×700元/个=4.90万元（3）专用键盘：70个×750元/个=5.25万元（4）数据线：85根×60元/根=0.51万元（5）电源线：85根×60元/根=0.51万元（6）、专线通讯费：12.77万元  LNS服务器托管费4台×10,620元/台=4.25万元（此设备放置在电信机房，为全区销售数据提供保障）无线网络费7100元/月×12月=8.52万元（7）读票机15.00万元根据市场询价每台3000元，全年需购置50台×3000元=15.00万元（8）终端技术服务费按照2018年工作安排，需购置80台终端设备，每台终端设备技术服务费为1300元。80台×1300元=10.40万元
</t>
  </si>
  <si>
    <t>彩票市场宣传推广经费（政府采购）</t>
  </si>
  <si>
    <t xml:space="preserve">彩票广告费343.24万元，用于体彩公益形象、品牌、玩法、活动、中奖喜讯、中奖故事等宣传推广。
（1）机场高速户外广告牌：30.00万元/个/年（三面）+18.50万元/个/年（两面）=48.50万元。
（2）路灯灯杆广告：53.74万元其中：扎基路44根×6,000.00元/根/年=26.40万元，娘热路34根×8,040.00元/根/年=27.34万元,(此经费按2017年政府采购金额计算)。用于体育彩票品牌及各类玩法宣传。
（3）公交车身广告：5.90万元/辆/年×30辆=177.00万元
拉萨市公交集团总公司车身广告报价8000元/月/辆,经谈判将价格压至5.90万元/辆/年，(此经费按2017年政府采购金额计算)。（4）电视台广告64.00万元电视视频广告：64.00万元/年，播放体彩专题宣传片、总局中心下发的各玩法活动视频、玩法介绍视频、中奖宣传视频等，总时长18分钟/天，时间10:30分后、11:15分后、12:02分后，13:00后，13:30分后，17:30分后、18:30分后及00:30后(此经费按2017年政府采购金额计算)。
</t>
  </si>
  <si>
    <t>彩票市场宣传推广经费</t>
  </si>
  <si>
    <t xml:space="preserve">（1）彩票市场宣传推广费：128.41万元
a、体彩报：120,000份×1元/份=12万元。b、“体彩杯”活动宣传经费：56.50万元根据中心2018年度工作安排7地市需开展“体彩杯”活动，按2017年财政核拨7地市“体彩杯”经费测算需56.50万元。c、宣传海报: 35,000张×2.27元/张=7.95万元。d、体育赛事宣传（活动展板、横幅展示、T恤衫展示、宣传报道）6.45万元：展板100个×300元/个+横幅共计长度1000米×高0.7米×15元/㎡+新年登高用刀旗200个×120元/个=6.45万元。e、电子奖池牌制作费：30个×950元/个=2.85万元。f、DM单：3.30万元。其中:商报报纸夹带DM单广告投放11万元[制作印刷费0.14元/张(双面)×20万张=2.80万元 +报纸夹带费用0.20元/张)×投放张数5000张/次×5次=3.30万元]。g、体彩手提袋制作费：20000个×1.60元/个=3.20万元。h、体彩宣传T恤2000件×20元/件=4.00万元。i、体彩宣传帽2000顶×10元/顶=2.00万元。J、户外宣传帐篷7.30万元. 其中:3米×3米含钢架需200顶×240元/顶=4.80万元 3米×3米帐篷布需50个×100元/个=0.50万元。3米×4.5米含钢架需50顶×400元/顶=2.00万元。k、即开5要素展示贴：6元/张×500张=0.30万元l、即开刮片：0.5元/个×300000个=15.00万元m、即开领票证：700个×15元/个=1.05万元n、即开票推荐牌：700个×60元/个=4.2万元o、高频“11选5”奖级表：280个×35元/个=0.98万元p、开奖提示牌：200个×21.70元/个=0.43万元q、中奖展示区彩带：5000米×1.80元/米=0.90万元
（2）彩票广告费50.25万元a、平面媒体广告41.42万元
商报体彩专刊广告5万元/年、晚报体彩专刊广告8万元/年、西藏手机报体彩专刊开奖公告广告发布款7.30万元/年、微信公众号10万元/年、林芝公交车身广告11.12万元(公交租赁费2.20万元/年+车身喷绘0.59万元/年=2.78万元/年、辆×4辆、年=11.12万元）。b、体彩公园广告牌灯箱制作更换费用: 7.63万元。1590元/单面、单次×48块单幅/次×1次/年=7.63万元c、视频广告制作费：1.20万元。视频拍摄制作3000元/分钟，全年分两次制作每次2分钟。3000元/分钟×2分钟×2次=1.20万元
（3）彩票市场营销费:63.35万元
a、网点慰问: 1次×720户×325元/户次=23.40万元b、玩法促销宣传费：39.95万元。大乐透促销活动经费：2万元/月×4月=8万元 高频11选5促销活动经费：2万元/月×4月=8万元 世界杯足球彩票促销活动经费：2万元/月×2月=4万元 即开促销活动经费19.95万元：电热水壶900台×80.00元/台=7.20万元、电饭煲300台×425元/台=12.75万元
（4）彩票渠道建设费：220.97万元
a、网点门头形象建设53.72万元：区中心、拉萨市61个网点×6㎡/网点×1,390元/㎡=50.87万元，那曲地区5个网点×2.15㎡/网点×2,100元/㎡=2.26万元，网点门头维护费0.59万元：刷漆20个×180元/个=0.36万元、换字5个×450元/个=0.23万元。b、网点内部玩法走势图7.34万元: 区中心、拉萨市6㎡/网点×180元/㎡×61个网点=6.59万元，那曲地区25㎡/网点×60元/㎡×5个网点=0.75万元。c、网点灯箱制作费:1350元/网点×76个网点=10.26万元。d、电子走势图18.04万元：区中心、拉萨市41套×3600元/套=14.76万元+那曲8套×4100元/网点=3.28万元。e、网点扶持经费44.10万元。新增单机点扶持：1335元/网点（含1张桌4把椅）×111网点=14.82万元+电视2300元(42吋)/网点×78网点=17.94万元+监控区中心、拉萨市47个网点×2200元/网点=10.34万元+监控那曲5个网点×2000元/网点=1.00万元。f、竞彩游戏用赛事荧光板:30个×285元/个=0.86万元。g、LED显示屏22.13万元：区中心、拉萨市78个网点×1750元/㎡×1.5㎡/个=20.48万元+那曲5个网点×2200元/㎡×1.5㎡/个=1.65万元。h、运输费：54.82万元。其中即开票运输47.55万元:那曲地区1235箱×30元/箱=3.71万元,运往林芝地区2,380箱×30元/箱=7.14万元, 运往日喀则地区2,470箱×30元/箱=7.41万元, 运往山南地区2385箱×25元/箱=5.96万元, 运往昌都地区1,700箱×80元/箱=13.60万元, 运往阿里地区1081箱×90元/箱=9.73万元。大件货物运输(含销售桌、即开柜等)2.62万元:那曲地区10张×400元/张=0.40万元,运往林芝地区10张×400元/张=0.40万元, 运往日喀则地区20张×400元/张=0.80万元, 运往山南地区10张×300元/张=0.30万元, 运往昌都地区6张×600元/张=0.36万元, 运往阿里地区6张×600元/张=0.36万元。小件货物(含打印纸、荧光板、终端机、客显等）4.66万元：那曲地区90件×50元/张=0.45万元,运往林芝地区150件×50元/张=0.75万元, 运往日喀则地区198件×50元/张=0.99万元, 运往山南地区180件×45元/张=0.81万元, 运往昌都地区104件×100元/张=1.04万元, 运往阿里地区56件×110元/张=0.61万元。i、即开柜制作费9.70万元。1939元/网点×50个网点=9.70万元。合计：462.98万元
</t>
  </si>
  <si>
    <t>彩票发行机构业务费转移支付指标 财综【2016】47</t>
  </si>
  <si>
    <t>附表1：</t>
  </si>
  <si>
    <t>2018年自治区本级福利彩票公益金项目分配表（自治区60%预留部分16661.82万元）</t>
  </si>
  <si>
    <t>部门</t>
  </si>
  <si>
    <t>项目名称</t>
  </si>
  <si>
    <t>建设性质</t>
  </si>
  <si>
    <t>项目内容</t>
  </si>
  <si>
    <t>申报数</t>
  </si>
  <si>
    <t>提前告知数</t>
  </si>
  <si>
    <t>新（改/扩）建</t>
  </si>
  <si>
    <t>添置、采购设备</t>
  </si>
  <si>
    <t>合计</t>
  </si>
  <si>
    <t>农业处</t>
  </si>
  <si>
    <t>整合脱贫攻坚资金</t>
  </si>
  <si>
    <t>农业处统筹使用</t>
  </si>
  <si>
    <t>民政厅</t>
  </si>
  <si>
    <t>"公益福彩 情暖高原"福彩公益活动项目</t>
  </si>
  <si>
    <t>自治区儿童福利院消防安全建设实施</t>
  </si>
  <si>
    <t>新建</t>
  </si>
  <si>
    <t>购置</t>
  </si>
  <si>
    <t>微型消防站建设、防火门监控系统、消防设备电源监控系统、电器火灾监控系统、自动巡检试水监控系统、数据传输系统、消防安全设施设备更换及其他安全设施建设维护等。</t>
  </si>
  <si>
    <t>建议实行政府采购。</t>
  </si>
  <si>
    <t>拉萨市</t>
  </si>
  <si>
    <t>儿童福利机构消防安全建设实施</t>
  </si>
  <si>
    <t>拉萨市200万元，每院100万元。建议由地（市）统一实行政府采购。</t>
  </si>
  <si>
    <t>五保户集中供养中心、社会福利院消防安全设施建设</t>
  </si>
  <si>
    <t>微型消防站建设、防火门监控系统、消防设备电源监控系统、电器火灾监控系统、自动巡检试水监控系统、消防安全设施设备更换及其他安全设施建设维护等。</t>
  </si>
  <si>
    <t>拉萨市1000万元，每院100万元（拉萨市1个社会福利院、8个五保集中供养中心、1个县级养老院）建议由地（市）统一实行政府采购。</t>
  </si>
  <si>
    <t>拉萨市开展社会养老化宣传经费</t>
  </si>
  <si>
    <t>开展社会化宣传养老</t>
  </si>
  <si>
    <t>拉萨市开展麻风病治愈残疾人安置房建设项目</t>
  </si>
  <si>
    <t>安置房、医务室、活动室及附属项目建设、设施设备购置等</t>
  </si>
  <si>
    <t>提前告知申报数的60%，剩余资金待我厅投资评审下达评审意见后再安排</t>
  </si>
  <si>
    <t>拉萨市曲水县江曲麻风病治愈残疾人员安置建设项目</t>
  </si>
  <si>
    <t>改扩建</t>
  </si>
  <si>
    <t>安置房、配套用房及附属项目建设，购置设备等。</t>
  </si>
  <si>
    <t>建议由地（市）评审。</t>
  </si>
  <si>
    <t>拉萨市智慧民政综合业务系统建设（老年福利类信息系统、儿童福利类信息系统等）项目</t>
  </si>
  <si>
    <t>主要用于社区、老年福利机构（老年护理院、五保户集中供养中心、社会福利院）养老信息化平台建设；儿童信息化平台建设（儿童福利机构、未成年人保护中心）、留守儿童、困境儿童、流浪乞讨人员管理救助系统；福利机构APP服务软件开发等信息化建设</t>
  </si>
  <si>
    <t>建议由地（市）统一实行政府采购。</t>
  </si>
  <si>
    <t>日喀则市</t>
  </si>
  <si>
    <t>日喀则市200万元，每院100万元</t>
  </si>
  <si>
    <t>萨迦县社会福利一体化建设项目</t>
  </si>
  <si>
    <t>老年活动中心、生态阳光棚、消防水池、塑胶场地、五保户集中供养中心附属设施等</t>
  </si>
  <si>
    <t>仁布县五保户集中供养中心改扩建及附属项目建设</t>
  </si>
  <si>
    <t>晾衣棚、扩建食堂、道路硬化、绿化栏杆等</t>
  </si>
  <si>
    <t>江孜县社会福利院改造工程附属建设项目</t>
  </si>
  <si>
    <t>社会福利院值班室、锅炉房、发电房、生产辅助用房等。</t>
  </si>
  <si>
    <t>日喀则市1400万元，每院100万元。建议由地（市）统一实行政府采购。</t>
  </si>
  <si>
    <t>林芝市</t>
  </si>
  <si>
    <t>山南市</t>
  </si>
  <si>
    <t>山南市儿童福利院改造项目</t>
  </si>
  <si>
    <t>主体及附属装饰，电气、给排水、舞台、地面、围墙、旗台、旗杆改造、晾衣房建设</t>
  </si>
  <si>
    <t>山南市1400万元，每院100万元（山南市2个老年护理院、12个五保户集中供养中心）建议由地（市）统一实行政府采购。</t>
  </si>
  <si>
    <t>昌都市</t>
  </si>
  <si>
    <t>昌都200万元，每院100万元。建议由地（市）统一实行政府采购。</t>
  </si>
  <si>
    <t>那曲市</t>
  </si>
  <si>
    <t>索县五保户集中供养中心生态园建设</t>
  </si>
  <si>
    <t>生态园（阳光棚）及附属建设项目等</t>
  </si>
  <si>
    <t>阿里地区</t>
  </si>
  <si>
    <t>日土县热帮乡龙门卡村西珠土庆天葬台改扩建项目</t>
  </si>
  <si>
    <t>天葬台改扩建</t>
  </si>
  <si>
    <t>附表2：</t>
  </si>
  <si>
    <t>2018年自治区本级体育彩票公益金项目分配表（自治区60%预留部分6137.4万元）</t>
  </si>
  <si>
    <t>项目预计完成时间</t>
  </si>
  <si>
    <t>区体育局</t>
  </si>
  <si>
    <t>西藏自治区体育局四川彭山训练基地</t>
  </si>
  <si>
    <t>全民健身体彩公园项目</t>
  </si>
  <si>
    <t>告知日喀则、山南、林芝、昌都、那曲、阿里地市六地（市）、每地（市)240万元。</t>
  </si>
  <si>
    <t>购置残疾人健身体育器材经费</t>
  </si>
  <si>
    <t>2018年8月</t>
  </si>
  <si>
    <t>举办2018年全民健身宣传活动经费</t>
  </si>
  <si>
    <t>2018年6月</t>
  </si>
  <si>
    <t>全民健身路径器材更换</t>
  </si>
  <si>
    <t>社体中心</t>
  </si>
  <si>
    <t>聘请外籍教练费</t>
  </si>
  <si>
    <t>2018年12月</t>
  </si>
  <si>
    <t>区体校</t>
  </si>
  <si>
    <t>新建室外篮球场</t>
  </si>
  <si>
    <t>2018年11月</t>
  </si>
  <si>
    <t>实行政府采购</t>
  </si>
  <si>
    <t>林芝第一中学运动场维修改造项目</t>
  </si>
  <si>
    <t>附表3：</t>
  </si>
  <si>
    <t>2018年自治区本级彩票公益金地（市）部分分配明细表</t>
  </si>
  <si>
    <t>序号</t>
  </si>
  <si>
    <t>地（市）名称</t>
  </si>
  <si>
    <t>分配系数%</t>
  </si>
  <si>
    <t>体育彩票公益金</t>
  </si>
  <si>
    <t>福利彩票公益金</t>
  </si>
  <si>
    <t>那曲地区</t>
  </si>
  <si>
    <t>政府性基金预算收入政策</t>
  </si>
  <si>
    <t>项目</t>
  </si>
  <si>
    <t>福利彩票发行费</t>
  </si>
  <si>
    <t>体育彩票发行费</t>
  </si>
  <si>
    <t>销售收入的50%上缴中央，另50%的15%部分用于地方发行费，35%的50%部分上缴中央，50%用于地方公益金。2017年销售额预计14亿元。</t>
  </si>
  <si>
    <t>销售收入的50%上缴中央，另50%的15%部分用于地方发行费，35%的50%部分上缴中央，50%用于地方公益金。2017年销售额预计6.3亿元</t>
  </si>
  <si>
    <t>新增建设用地有偿使用费</t>
  </si>
  <si>
    <t>从2007年1月1日起，调整地方分成的新增建设用地土地有偿使用费管理方式，地方分成的70%部分，一律全额缴入自治区国库，由自治区财政部门纳入基金收支预算统一管理。</t>
  </si>
  <si>
    <t>国有土地出让金</t>
  </si>
  <si>
    <t>电力建设基金</t>
  </si>
  <si>
    <t>2018年政府性基金预算收入统计表</t>
  </si>
  <si>
    <t>收入项目</t>
  </si>
  <si>
    <t>全区合计</t>
  </si>
  <si>
    <t>中央提前告知</t>
  </si>
  <si>
    <t>自治区收入</t>
  </si>
  <si>
    <t>自治区本级</t>
  </si>
  <si>
    <t>地市合计</t>
  </si>
  <si>
    <t>拉萨</t>
  </si>
  <si>
    <t>日喀则</t>
  </si>
  <si>
    <t>山南</t>
  </si>
  <si>
    <t>林芝</t>
  </si>
  <si>
    <t>昌都</t>
  </si>
  <si>
    <t>那曲</t>
  </si>
  <si>
    <t>阿里</t>
  </si>
  <si>
    <t xml:space="preserve"> 备注</t>
  </si>
  <si>
    <t>一、农网还贷资金收入</t>
  </si>
  <si>
    <t>二、海南省高等级公路车辆通行附加费收入</t>
  </si>
  <si>
    <t>三、港口建设费收入</t>
  </si>
  <si>
    <t>四、散装水泥专项资金收入</t>
  </si>
  <si>
    <t>五、新型墙体材料专项基金收入</t>
  </si>
  <si>
    <t>六、国家电影事业发展资金</t>
  </si>
  <si>
    <t>财文[2017]165</t>
  </si>
  <si>
    <t>六、新菜地开发建设基金收入</t>
  </si>
  <si>
    <t>七、新增建设用地土地有偿使用费收入</t>
  </si>
  <si>
    <t>八、南水北调工程建设基金收入</t>
  </si>
  <si>
    <t>九、城市公用事业附加收入</t>
  </si>
  <si>
    <t>十、国有土地收益基金收入</t>
  </si>
  <si>
    <t>十一、农业土地开发资金收入</t>
  </si>
  <si>
    <t>十二、国有土地使用权出让收入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</si>
  <si>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</si>
  <si>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</si>
  <si>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</si>
  <si>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</si>
  <si>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</si>
  <si>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十三、大中型水库库区基金收入</t>
  </si>
  <si>
    <t>关于提前下达2018年大中型水库移民后期扶持基金预算指标的通知-财农[2017]159</t>
  </si>
  <si>
    <t>十四、彩票公益金收入</t>
  </si>
  <si>
    <t xml:space="preserve">  福利彩票公益金收入</t>
  </si>
  <si>
    <t xml:space="preserve">  体育彩票公益金收入</t>
  </si>
  <si>
    <t>中央专项彩票公益金支持地方社会公益事业发展资金</t>
  </si>
  <si>
    <t>关于提前下达2018年中央专项彩票公益金支持地方社会公益事业发展资金预算指标的通知-财综[2017]60</t>
  </si>
  <si>
    <t>中央专项彩票公益金支持残疾人事业发展补助资金</t>
  </si>
  <si>
    <t>关于提前下达2018年残疾人事业发展补助预算指标的通知-财社[2017]202</t>
  </si>
  <si>
    <t>中央财政医疗救助补助资金-中央专项彩票公益金</t>
  </si>
  <si>
    <t>关于提前下达2018年中央财政医疗救助补助预算指标的通知-财社[2017]208</t>
  </si>
  <si>
    <t>中央专项彩票公益金支持乡村学校少年宫项目资金</t>
  </si>
  <si>
    <t>关于提前下达2018年中央专项彩票公益金支持乡村学校少年宫项目资金的通知-财文[2017]189</t>
  </si>
  <si>
    <t>彩票市场调控资金</t>
  </si>
  <si>
    <t>关于提前下达2018年彩票市场调控资金预算指标的通知-财综[2017]61号</t>
  </si>
  <si>
    <t>十五、城市基础设施配套费收入</t>
  </si>
  <si>
    <t>十六、小型水库移民扶助基金收入</t>
  </si>
  <si>
    <t>十七、国家重大水利工程建设基金收入</t>
  </si>
  <si>
    <t xml:space="preserve">  南水北调工程建设资金</t>
  </si>
  <si>
    <t xml:space="preserve">  三峡工程后续工作资金</t>
  </si>
  <si>
    <t xml:space="preserve">  省级重大水利工程建设资金</t>
  </si>
  <si>
    <t>十八、车辆通行费</t>
  </si>
  <si>
    <t>十九、污水处理费收入</t>
  </si>
  <si>
    <t>二十、彩票发行机构和彩票销售机构的业务费用</t>
  </si>
  <si>
    <t>二十一、其他政府性基金收入</t>
  </si>
  <si>
    <t>2017年本级部门预算对比情况表</t>
  </si>
  <si>
    <t>2016年预算</t>
  </si>
  <si>
    <t>增长比例</t>
  </si>
  <si>
    <t>“一上”预算数</t>
  </si>
  <si>
    <t>“二上”预算</t>
  </si>
  <si>
    <t>比上年增减</t>
  </si>
  <si>
    <t>一、部门支出合计</t>
  </si>
  <si>
    <t>1、工资福利支出合计</t>
  </si>
  <si>
    <t>2、商品服务支出合计</t>
  </si>
  <si>
    <t>3、对个人和家庭的补助支出合计</t>
  </si>
  <si>
    <t>4、项目支出</t>
  </si>
  <si>
    <t>（一）行政政法处合计</t>
  </si>
  <si>
    <t>1、工资福利支出</t>
  </si>
  <si>
    <t>主要为增资指标</t>
  </si>
  <si>
    <t>2、商品服务支出</t>
  </si>
  <si>
    <t>3、对个人和家庭的补助支出</t>
  </si>
  <si>
    <t>离退休费未安排至部门预算</t>
  </si>
  <si>
    <t>（二）教科文处合计</t>
  </si>
  <si>
    <t>不含日报社亏损补贴，增加主要是将应用技术研究与开发资金15000万元列入部门预算。</t>
  </si>
  <si>
    <t>（三）社保处合计</t>
  </si>
  <si>
    <t>（四）经建处合计</t>
  </si>
  <si>
    <t>两个武警养护支队的经费列入项目支出</t>
  </si>
  <si>
    <t>主要是将住房公积金列入部门预算</t>
  </si>
  <si>
    <t>（五）农业处合计</t>
  </si>
  <si>
    <t>（六）企业处合计</t>
  </si>
  <si>
    <t>（七）本级教育事业费</t>
  </si>
  <si>
    <t>（八）预算处</t>
  </si>
  <si>
    <t>2017年一般公共预算收支平衡总表</t>
  </si>
  <si>
    <t>财  力</t>
  </si>
  <si>
    <t>支出</t>
  </si>
  <si>
    <t>2016年预算数</t>
  </si>
  <si>
    <t>增减额</t>
  </si>
  <si>
    <t>一、一般公共预算收入</t>
  </si>
  <si>
    <t>一、自治区本级</t>
  </si>
  <si>
    <t>二、中央补助</t>
  </si>
  <si>
    <t>（一）部门预算支出</t>
  </si>
  <si>
    <t>（一）返还性</t>
  </si>
  <si>
    <t>1、基本支出</t>
  </si>
  <si>
    <t>（二）一般性转移支付</t>
  </si>
  <si>
    <t>2、部门项目支出</t>
  </si>
  <si>
    <t>1、体制补助收入</t>
  </si>
  <si>
    <t>（二）自治区项目支出</t>
  </si>
  <si>
    <t>2、均衡性转移支付收入</t>
  </si>
  <si>
    <t>（三）预备费及总预算</t>
  </si>
  <si>
    <t>3.县级基本财力保障机制奖补资金收入</t>
  </si>
  <si>
    <t>二、地市级支出</t>
  </si>
  <si>
    <t>4、结算补助收入</t>
  </si>
  <si>
    <t>5、资源枯竭型城市转移支付补助收入</t>
  </si>
  <si>
    <t>6、企业事业单位划转补助收入</t>
  </si>
  <si>
    <t>7、成品油税费改革转移支付补助收入</t>
  </si>
  <si>
    <t>8、基层公检法司转移支付收入</t>
  </si>
  <si>
    <t>9、城乡义务教育转移支付收入</t>
  </si>
  <si>
    <t>10、基本养老金转移支付收入</t>
  </si>
  <si>
    <t>11、城乡居民医疗保险转移支付收入</t>
  </si>
  <si>
    <t>12、农村综合改革转移支付收入</t>
  </si>
  <si>
    <t>13、产粮（油）大县奖励资金收入</t>
  </si>
  <si>
    <t>14、重点生态功能区转移支付收入</t>
  </si>
  <si>
    <t>15、固定数额补助收入</t>
  </si>
  <si>
    <t>16、革命老区转移支付收入</t>
  </si>
  <si>
    <t>17、民族地区转移支付收入</t>
  </si>
  <si>
    <t>18、边疆地区转移支付收入</t>
  </si>
  <si>
    <t>19、贫困地区转移支付收入</t>
  </si>
  <si>
    <t>20、其他一般性转移支付收入</t>
  </si>
  <si>
    <t>（三）专项转移支付</t>
  </si>
  <si>
    <t>三、调入预算稳定调节基金</t>
  </si>
  <si>
    <t>四、国有资本经营预算调入资金</t>
  </si>
  <si>
    <t>五、上年结转</t>
  </si>
  <si>
    <t>合  计</t>
  </si>
  <si>
    <r>
      <rPr>
        <sz val="12"/>
        <rFont val="宋体"/>
        <charset val="134"/>
      </rPr>
      <t>2</t>
    </r>
    <r>
      <rPr>
        <sz val="12"/>
        <rFont val="宋体"/>
        <charset val="134"/>
      </rPr>
      <t>017年预算</t>
    </r>
  </si>
  <si>
    <r>
      <rPr>
        <sz val="12"/>
        <rFont val="宋体"/>
        <charset val="134"/>
      </rPr>
      <t>2</t>
    </r>
    <r>
      <rPr>
        <sz val="12"/>
        <rFont val="宋体"/>
        <charset val="134"/>
      </rPr>
      <t>018年预算</t>
    </r>
  </si>
  <si>
    <t>八、医疗卫生</t>
  </si>
  <si>
    <t>1.包虫病防治</t>
  </si>
  <si>
    <t>卫计委</t>
  </si>
  <si>
    <t>2.基本公共卫生服务</t>
  </si>
  <si>
    <t>3.层医疗卫生机构实施国家基本药物制度改革补贴资金</t>
  </si>
  <si>
    <t>4.全民体检</t>
  </si>
  <si>
    <t>5.公立医院改革</t>
  </si>
  <si>
    <t>6.安排藏医药事业发展、农牧区卫生人才培训等重大公共卫生专项资金</t>
  </si>
  <si>
    <t>7.支持医疗卫生人才组团式援藏</t>
  </si>
  <si>
    <t>8.医疗卫生机构能力建设</t>
  </si>
  <si>
    <t>9.计划生育事业发展和妇幼健康保障</t>
  </si>
  <si>
    <t>1、公共卫生服务项目</t>
  </si>
  <si>
    <t>（1）基本公共卫生服务项目经费</t>
  </si>
  <si>
    <t>（2）藏医药事业发展专项经费</t>
  </si>
  <si>
    <t>（4）地方病防治、传染病防控及突发疫情应急经费</t>
  </si>
  <si>
    <t>（6）计划免费疫苗购置经费</t>
  </si>
  <si>
    <t>（7）重大公共卫生专项</t>
  </si>
  <si>
    <t>（8）城市社区卫生服务专项经费</t>
  </si>
  <si>
    <t>（9）农牧区卫生人员培训经费（含边远寺庙卫生人员培训）</t>
  </si>
  <si>
    <t>（10）卫生监督能力建设经费</t>
  </si>
  <si>
    <t>(11)计划生育事业费</t>
  </si>
  <si>
    <t>（12）食品药品监管系统公共卫生服务补助资金</t>
  </si>
  <si>
    <t>（14）全区儿童先天性心病和白内障患者救治经费</t>
  </si>
  <si>
    <t>（15）精神病患者肇事补助</t>
  </si>
  <si>
    <t>（16）农村义务教育学生营养改善计划营养健康监测</t>
  </si>
  <si>
    <t>（17）医疗人才组团援藏</t>
  </si>
  <si>
    <t>（18）各级医院能力建设及设备购置</t>
  </si>
  <si>
    <t>（19）公立医院改革补助</t>
  </si>
  <si>
    <t>（20）助理全科医生、住院医师规范化培训项目和农村定向免费医学生培养补助</t>
  </si>
  <si>
    <t>（20）高海拔地区乡镇卫生院专业技术人员特殊岗位奖励补贴</t>
  </si>
  <si>
    <t>2、干部补充医疗保险</t>
  </si>
  <si>
    <t>3、全民体检</t>
  </si>
  <si>
    <t>（1）行政事业单位干部职工体检经费</t>
  </si>
  <si>
    <t>（2）企业离退休职工体检经费</t>
  </si>
  <si>
    <t>（3）城乡居民健康体检经费（含僧尼）</t>
  </si>
  <si>
    <t>3、实施国家基本药物制度补贴（含县级医院、乡镇卫生院、社区医院）</t>
  </si>
  <si>
    <t>4、农牧民医疗</t>
  </si>
  <si>
    <t>（1）农牧区医疗经费</t>
  </si>
  <si>
    <t>（2）农牧民大额医疗商业保险</t>
  </si>
  <si>
    <t>5、村级卫生保障</t>
  </si>
  <si>
    <t>（1）村卫生室运行经费</t>
  </si>
  <si>
    <t>（2）村医补贴经费</t>
  </si>
  <si>
    <t>6、疾病应急救助基金</t>
  </si>
  <si>
    <t>7、妇幼健康保障专项</t>
  </si>
  <si>
    <t>（1）妇幼卫生事业发展专项</t>
  </si>
  <si>
    <t>（2）降低孕产妇死亡、消除新生儿破伤风项目配套经费</t>
  </si>
  <si>
    <t>（3）全区孕产妇和新生儿商业保险</t>
  </si>
  <si>
    <t>（4）住院分娩补助、奖励待产生活补助</t>
  </si>
  <si>
    <t>商品服务支出预算金额</t>
  </si>
  <si>
    <t>按5%比例扣减金额</t>
  </si>
  <si>
    <t>单位机动金</t>
  </si>
  <si>
    <t>扣减后机动金</t>
  </si>
  <si>
    <t>单位差旅费</t>
  </si>
  <si>
    <t>扣减后差旅费</t>
  </si>
  <si>
    <t>从项目扣减</t>
  </si>
  <si>
    <t>西藏自治区文物管理局机关</t>
  </si>
  <si>
    <t>西藏自治区文联</t>
  </si>
  <si>
    <t>西藏警官高等专科学校</t>
  </si>
  <si>
    <t>西藏自治区体育局机关</t>
  </si>
  <si>
    <t>西藏自治区新闻出版广电局机关</t>
  </si>
  <si>
    <t>新闻出版广电局</t>
  </si>
  <si>
    <t>图书网点建设项目资金（县级新华书店标准化建设项目)</t>
  </si>
  <si>
    <t>文化厅</t>
  </si>
  <si>
    <t>特殊工种补贴</t>
  </si>
  <si>
    <t>演出场次补贴</t>
  </si>
  <si>
    <t>图书馆免费开放经费</t>
  </si>
  <si>
    <t>教科文</t>
  </si>
  <si>
    <t>工业和信息化厅机关</t>
  </si>
  <si>
    <t>西藏自治区安全生产监督管理局</t>
  </si>
  <si>
    <t>西藏自治区环境保护厅机关</t>
  </si>
  <si>
    <t>西藏自治区发展和改革委员会</t>
  </si>
  <si>
    <t>自治区综治委铁路联防护路办</t>
  </si>
  <si>
    <t>住建厅</t>
  </si>
  <si>
    <t>住建厅维修项目</t>
  </si>
  <si>
    <t>交通厅</t>
  </si>
  <si>
    <t>“三大节日”慰问经费</t>
  </si>
  <si>
    <t>经建</t>
  </si>
  <si>
    <t>中共西藏自治区委员会老干部局机关</t>
  </si>
  <si>
    <t>老干局</t>
  </si>
  <si>
    <t>业务费</t>
  </si>
  <si>
    <t>食堂补助</t>
  </si>
  <si>
    <t>残联</t>
  </si>
  <si>
    <t>安装整个办公楼监控系统经费</t>
  </si>
  <si>
    <t>表彰大会及定期雇主培训</t>
  </si>
  <si>
    <t>红十字</t>
  </si>
  <si>
    <t>救灾物资储备经费</t>
  </si>
  <si>
    <t>应急救援项目</t>
  </si>
  <si>
    <t xml:space="preserve"> 红十字会专项业务费</t>
  </si>
  <si>
    <t>会议费（全区人力资源和社会保障工作会和年中务虚会会议经费）</t>
  </si>
  <si>
    <t>卫生计生委业务经费</t>
  </si>
  <si>
    <t>卫生经济管理项目</t>
  </si>
  <si>
    <t>科技教育宣传管理项目</t>
  </si>
  <si>
    <t>深化医改管理项目</t>
  </si>
  <si>
    <t>医疗服务管理项目</t>
  </si>
  <si>
    <t>维修改造和综合服务项目</t>
  </si>
  <si>
    <t>医疗人才组团式援藏医院能力建设</t>
  </si>
  <si>
    <t xml:space="preserve">卫生计生行政执法综合管理项目 </t>
  </si>
  <si>
    <t>自然灾害救助各项工作经费（其他自然灾害生活补助）</t>
  </si>
  <si>
    <t>行政区划工作经费</t>
  </si>
  <si>
    <t>遗物焚化塔改扩建项目</t>
  </si>
  <si>
    <t>社保</t>
  </si>
  <si>
    <t>兰州办事处</t>
  </si>
  <si>
    <t>自治区高级人民法院</t>
  </si>
  <si>
    <t>自治区人民检察院</t>
  </si>
  <si>
    <t>西藏自治区人民检察院</t>
  </si>
  <si>
    <t>自治区统战部</t>
  </si>
  <si>
    <t>自治区公安厅</t>
  </si>
  <si>
    <t>自治区司法厅</t>
  </si>
  <si>
    <t>自治区交警总队</t>
  </si>
  <si>
    <t>宣传部</t>
  </si>
  <si>
    <t>美丽乡村文明养成建设（设计费）</t>
  </si>
  <si>
    <t>会议费</t>
  </si>
  <si>
    <t>统战部</t>
  </si>
  <si>
    <t>车辆购置费</t>
  </si>
  <si>
    <t>民族经济工商处培训经费</t>
  </si>
  <si>
    <t>佛学院</t>
  </si>
  <si>
    <t>西藏佛学院宗教活动经费</t>
  </si>
  <si>
    <t>西藏佛学院物业管理费</t>
  </si>
  <si>
    <t>民宗委</t>
  </si>
  <si>
    <t>民族宗教工作事业经费</t>
  </si>
  <si>
    <t>团委</t>
  </si>
  <si>
    <t>机关基层工作经费</t>
  </si>
  <si>
    <t>工商联</t>
  </si>
  <si>
    <t>非公经济指导员活动经费</t>
  </si>
  <si>
    <t>工商局</t>
  </si>
  <si>
    <t>工商系统法规知识培训经费</t>
  </si>
  <si>
    <t>质监局</t>
  </si>
  <si>
    <t>特检专用纸张订购费</t>
  </si>
  <si>
    <t>商务厅</t>
  </si>
  <si>
    <t>政法</t>
  </si>
  <si>
    <t>西藏自治区水利厅机关</t>
  </si>
  <si>
    <t>西藏自治区农牧科学院机关</t>
  </si>
  <si>
    <t xml:space="preserve">      牧草种植收获机械设备购置</t>
  </si>
  <si>
    <t xml:space="preserve">      实验室设施设备购置新</t>
  </si>
  <si>
    <t>农业</t>
  </si>
  <si>
    <t>重点资金安排情况</t>
  </si>
  <si>
    <t>主要工作</t>
  </si>
  <si>
    <t>内容</t>
  </si>
  <si>
    <t>具体项目</t>
  </si>
  <si>
    <t>2018年安排资金</t>
  </si>
  <si>
    <t>一、着力推进幸福安康工程</t>
  </si>
  <si>
    <t>1.精准扶贫</t>
  </si>
  <si>
    <t>全力支持落实精准扶贫、精准脱贫基本方略和实施脱贫攻坚工程。同时，实施差异化政策，特别是支持昌都、那曲、日喀则等深度贫困地区如期脱贫，增量资金90%以上用于深度贫困地区，昌都、那曲、日喀则三地（市）资金占比达70%以上。支持昌都“三岩”片区跨地整体易地扶贫搬迁。</t>
  </si>
  <si>
    <t>本级安排扶贫资金小计</t>
  </si>
  <si>
    <t>1、财政扶贫发展资金</t>
  </si>
  <si>
    <t>2、扶贫以工代赈</t>
  </si>
  <si>
    <t>3、财政扶贫少数民族发展及兴边富民资金</t>
  </si>
  <si>
    <t>4、国有贫困农场扶贫资金</t>
  </si>
  <si>
    <t>5、国有贫困林场扶贫资金</t>
  </si>
  <si>
    <t>2.高质量充分就业、增收、群众健康、药品安全等</t>
  </si>
  <si>
    <t>2.1社会保障和就业</t>
  </si>
  <si>
    <t>1.社会救助</t>
  </si>
  <si>
    <t>(1)困难群众基本生活救助补助资金</t>
  </si>
  <si>
    <t>(2）城乡医疗救助</t>
  </si>
  <si>
    <t>（3）孤儿补助</t>
  </si>
  <si>
    <t>（4）经济困难的高龄、失能等老年人补贴</t>
  </si>
  <si>
    <t>（5）残疾人事业费</t>
  </si>
  <si>
    <t>2.社会保险</t>
  </si>
  <si>
    <t>（1）企业养老保险补助资金</t>
  </si>
  <si>
    <t>（2）城乡居民养老保险</t>
  </si>
  <si>
    <t>（3）城镇居民基本医疗保险财政补助资金（含大额补充医疗）</t>
  </si>
  <si>
    <t>（4）全民意外伤害保险</t>
  </si>
  <si>
    <t>3.就业</t>
  </si>
  <si>
    <t>(1)政府购买公益性岗位补助</t>
  </si>
  <si>
    <t>(2)就业专项资金</t>
  </si>
  <si>
    <t>4.社会安置</t>
  </si>
  <si>
    <t>(1)安排自主择业军队转业干部退役金及取暖费补贴</t>
  </si>
  <si>
    <t>军队移交地方安置的离退休人员经费</t>
  </si>
  <si>
    <t>义务兵优待及自主就业退役士兵一次性经济补助</t>
  </si>
  <si>
    <t>5.农村危房改造</t>
  </si>
  <si>
    <t>6.住房保障</t>
  </si>
  <si>
    <t>7.三老人员</t>
  </si>
  <si>
    <t>2.2医疗卫生</t>
  </si>
  <si>
    <t>三、着力推进美丽西藏工程</t>
  </si>
  <si>
    <t>推进绿色发展、生态保护、生态屏障等</t>
  </si>
  <si>
    <t>1.重点生态功能区转移支付</t>
  </si>
  <si>
    <t>（1)环境保护及考核奖励专项资金</t>
  </si>
  <si>
    <t>2.环境保护专项</t>
  </si>
  <si>
    <t>3.农村人居环境整治</t>
  </si>
  <si>
    <t>4.湿地保护补助奖励资金</t>
  </si>
  <si>
    <t>5.草原生态保护补助奖励资金</t>
  </si>
  <si>
    <t>6.森林生态效益补偿及天然林保护资金</t>
  </si>
  <si>
    <t>7.中央第六环保督查组反馈问题整改</t>
  </si>
  <si>
    <t>四、着力推进稳藏工程</t>
  </si>
  <si>
    <t>边境地区建设</t>
  </si>
  <si>
    <t>其中：边境地区转移支付</t>
  </si>
  <si>
    <t>军民融合、筑牢国家安全屏障</t>
  </si>
  <si>
    <t>1.政法部门业务办案及装备经费</t>
  </si>
  <si>
    <t>2.稳定局势经费</t>
  </si>
  <si>
    <t>3.公安、消防、边防辅警员工资及社保缴费补贴</t>
  </si>
  <si>
    <t>4.监察体制改革经费</t>
  </si>
  <si>
    <t>5.强基惠民驻村工作经费</t>
  </si>
  <si>
    <t>6.基层政权建设</t>
  </si>
  <si>
    <t>7.寺庙管委会特殊岗位津贴</t>
  </si>
  <si>
    <t>8.“双联户”创建活动经费</t>
  </si>
  <si>
    <t>9.爱国守法先进僧尼表彰奖励资金</t>
  </si>
  <si>
    <t>10.民族宗教统战工作经费</t>
  </si>
  <si>
    <t>11.基层党建经费</t>
  </si>
  <si>
    <t>12.精神文明建设活动经费</t>
  </si>
  <si>
    <t>13.安排青藏铁路护路联防经费</t>
  </si>
  <si>
    <t>14.交通安全专项资金</t>
  </si>
  <si>
    <t>15.安全生产专项</t>
  </si>
  <si>
    <t>五、着力推进科教兴藏</t>
  </si>
  <si>
    <t>科教兴藏</t>
  </si>
  <si>
    <t>总计</t>
  </si>
  <si>
    <t>1.科学技术</t>
  </si>
  <si>
    <t>1、应用技术研究与开发资金</t>
  </si>
  <si>
    <t>2、中央引导地方科技发展专项资金</t>
  </si>
  <si>
    <t>3、全民科学素质专项</t>
  </si>
  <si>
    <t>2.教育</t>
  </si>
  <si>
    <t>1.三包经费</t>
  </si>
  <si>
    <t>2.各项免费教育政策保障</t>
  </si>
  <si>
    <t>3.学前教育专项资金</t>
  </si>
  <si>
    <t>4.职业教育专项资金</t>
  </si>
  <si>
    <t>5.高校改革发展资金</t>
  </si>
  <si>
    <t>6.薄弱学校改造资金</t>
  </si>
  <si>
    <t>7.教育人才援藏</t>
  </si>
  <si>
    <t>六、着力推进基础促进工作</t>
  </si>
  <si>
    <t>加快完善公路网等重点交通、水利等基础设施建设</t>
  </si>
  <si>
    <t>预算内基础建设</t>
  </si>
  <si>
    <t>交通运输</t>
  </si>
  <si>
    <t>七、着力推进文化繁荣</t>
  </si>
  <si>
    <t>支持健全公共文化服务体系、推进文化产业发展、加大文物保护等</t>
  </si>
  <si>
    <t>1.公共文化体系建设资金</t>
  </si>
  <si>
    <t>(1)文化发展专项资金</t>
  </si>
  <si>
    <t>(2)公共文化服务体系建设</t>
  </si>
  <si>
    <t xml:space="preserve">    A村级文化建设</t>
  </si>
  <si>
    <t>2.非物质文化遗产保护和文物保护</t>
  </si>
  <si>
    <t>(1)非物质文化遗产保护</t>
  </si>
  <si>
    <t>(2)文物保护</t>
  </si>
  <si>
    <t>3.新闻广播</t>
  </si>
  <si>
    <t>（1）广播电视专项</t>
  </si>
  <si>
    <t>（2）新闻出版</t>
  </si>
  <si>
    <t>八、着力推进区域协调发展</t>
  </si>
  <si>
    <t>乡村振兴战略、统筹区域发展、新型城镇化</t>
  </si>
  <si>
    <t>（一）农业</t>
  </si>
  <si>
    <t>1、科技转化与推广服务</t>
  </si>
  <si>
    <t>2、农产品质量安全</t>
  </si>
  <si>
    <t>3、统计监测与信息服务</t>
  </si>
  <si>
    <t>4、农牧业防灾减灾</t>
  </si>
  <si>
    <t>5、农牧业生产支持补贴</t>
  </si>
  <si>
    <t>（1）农牧业生产支持补贴</t>
  </si>
  <si>
    <t>（2）化肥价差补贴</t>
  </si>
  <si>
    <t>6、现代农业</t>
  </si>
  <si>
    <t>7、农村公益事业</t>
  </si>
  <si>
    <t>8、农业资源保护与利用</t>
  </si>
  <si>
    <t>9、草原生态保护补助奖励</t>
  </si>
  <si>
    <t>10、农业生产发展资金</t>
  </si>
  <si>
    <t>（1）耕地地力保护及农机深松整地资金</t>
  </si>
  <si>
    <t>（2）农机具、化肥、农牧业良种等生产支持补贴资金</t>
  </si>
  <si>
    <t>11、农牧民技能培训</t>
  </si>
  <si>
    <t>12、草原鼠害防治</t>
  </si>
  <si>
    <t>13、重大农作物病虫害统防统治</t>
  </si>
  <si>
    <t>14.农业综合开发</t>
  </si>
  <si>
    <t>15.用于牦牛育肥、青稞肉奶增产奖励。</t>
  </si>
  <si>
    <t>16.安排产业大户、种粮大户、致富能手等奖励</t>
  </si>
  <si>
    <t>（二）林业</t>
  </si>
  <si>
    <t>1、重点区域造林</t>
  </si>
  <si>
    <t>2、林业防灾减灾</t>
  </si>
  <si>
    <t>3、野生动物肇事补偿</t>
  </si>
  <si>
    <t>4、湿地保护补助奖励机制</t>
  </si>
  <si>
    <t>5、防沙治沙</t>
  </si>
  <si>
    <t>6、林业产业扶持资金</t>
  </si>
  <si>
    <t>7、动植物保护</t>
  </si>
  <si>
    <t>（1）动植物保护</t>
  </si>
  <si>
    <t>（2）自然保护区专业管护</t>
  </si>
  <si>
    <t>10、林业生态保护补助资金</t>
  </si>
  <si>
    <t>10、天然林保护工程补助经费（森林管护）</t>
  </si>
  <si>
    <t>11、林业补助资金</t>
  </si>
  <si>
    <t>（三）水利</t>
  </si>
  <si>
    <t>1、水利工程运行与维护</t>
  </si>
  <si>
    <t>2、全国第三次水资源调查评价</t>
  </si>
  <si>
    <t>A全国第三次水资源调查评价</t>
  </si>
  <si>
    <t>B水资源监控</t>
  </si>
  <si>
    <t>3、水土保持</t>
  </si>
  <si>
    <t>4、水生态保护补助奖励机制</t>
  </si>
  <si>
    <t>4、水文台站运行维护</t>
  </si>
  <si>
    <t>5、防汛</t>
  </si>
  <si>
    <t>6、抗旱</t>
  </si>
  <si>
    <t>7、农田（牧区）水利</t>
  </si>
  <si>
    <t>A农田水利建设及维护资金</t>
  </si>
  <si>
    <t>B中小河流治理</t>
  </si>
  <si>
    <t>C山洪灾害防治及小型病险水库除险加固</t>
  </si>
  <si>
    <t>8、农牧站建设配套资金</t>
  </si>
  <si>
    <t>9、大中型水库移民后期扶持专项</t>
  </si>
  <si>
    <t>（四）扶贫</t>
  </si>
  <si>
    <t>21、国有贫困农场扶贫资金</t>
  </si>
  <si>
    <t>22、国有贫困林场扶贫资金</t>
  </si>
  <si>
    <t>（五）其他农林水事务</t>
  </si>
  <si>
    <t>1、其他农林水支出</t>
  </si>
  <si>
    <t>（六）国土海洋气象等事务</t>
  </si>
  <si>
    <t>1、县级气象台站建设与运行维护</t>
  </si>
  <si>
    <t>（五）农村综合改革</t>
  </si>
  <si>
    <t>（六）村干部基本报酬和业绩考核奖励补助政策</t>
  </si>
  <si>
    <t>（七）村级组织工作经费</t>
  </si>
  <si>
    <t>其他</t>
  </si>
  <si>
    <t>五、优化调整产业结构</t>
  </si>
  <si>
    <t>1.政府投资引导资金</t>
  </si>
  <si>
    <t>2.创业就业扶持基金</t>
  </si>
  <si>
    <t>3.基本建设资金</t>
  </si>
  <si>
    <t>4.车购税用于公路建设资金</t>
  </si>
  <si>
    <t>5.国省干道大中修</t>
  </si>
  <si>
    <t>6.公路养护资金</t>
  </si>
  <si>
    <t>7.外经贸发展资金</t>
  </si>
  <si>
    <t>8.民航发展专项资金</t>
  </si>
  <si>
    <t>9.旅游产业发展资金</t>
  </si>
  <si>
    <t>10.通信业发展资金</t>
  </si>
  <si>
    <t>11.特殊地区燃油应急发电补贴</t>
  </si>
  <si>
    <t>12.农电管理体制改革服务补贴</t>
  </si>
  <si>
    <t>13.食风险基金、加碘盐补贴、副食品储备等粮油事务资金</t>
  </si>
  <si>
    <t>14.厕所革命</t>
  </si>
  <si>
    <t>教育事业费总量</t>
  </si>
  <si>
    <t>列入对地市补助</t>
  </si>
  <si>
    <t>列入部门预算</t>
  </si>
  <si>
    <t>自治区待分</t>
  </si>
  <si>
    <t>一、工资福利支出</t>
  </si>
  <si>
    <t>二、商品和服务支出</t>
  </si>
  <si>
    <t>三、对个人和家庭的补助</t>
  </si>
  <si>
    <t>四、项目支出</t>
  </si>
  <si>
    <t xml:space="preserve">    2018年改善高中办学条件专款</t>
  </si>
  <si>
    <t>教育“组团式”项目经费</t>
  </si>
  <si>
    <t xml:space="preserve">    2018年高寒高海拔义务教育阶段学校集中供暖资金</t>
  </si>
  <si>
    <t>改善办学条件专款</t>
  </si>
  <si>
    <t xml:space="preserve">    2018年教育事业费中基本支出</t>
  </si>
  <si>
    <t>改善普通高中办学条件专款</t>
  </si>
  <si>
    <t xml:space="preserve">    2018年农村义务教育薄弱学校改造补助资金</t>
  </si>
  <si>
    <t>特殊教育专项经费</t>
  </si>
  <si>
    <t xml:space="preserve">    2018年特殊教育补助经费</t>
  </si>
  <si>
    <t>义务教育校舍维修专项</t>
  </si>
  <si>
    <t>薄弱学校改造</t>
  </si>
  <si>
    <t xml:space="preserve">    2018年现代职业教育质量提升计划中央专项资金</t>
  </si>
  <si>
    <t>校舍维修改造</t>
  </si>
  <si>
    <t xml:space="preserve">    2018年义务教育阶段学校校舍维修改造资金</t>
  </si>
  <si>
    <t>现代职业教育质量提升计划中央专项资金</t>
  </si>
  <si>
    <t>中职质量提升计划</t>
  </si>
  <si>
    <t xml:space="preserve">    2018年支持地方高校发展专项资金</t>
  </si>
  <si>
    <t>高职生均拨款</t>
  </si>
  <si>
    <t xml:space="preserve">    2018年支持学前教育发展中央专项资金</t>
  </si>
  <si>
    <t>职业院校素质提高</t>
  </si>
  <si>
    <t xml:space="preserve">    改善普通高中办学条件</t>
  </si>
  <si>
    <t>学前教育专项资金</t>
  </si>
  <si>
    <t>国家资金</t>
  </si>
  <si>
    <t xml:space="preserve">    改善普通高中办学条件（待分）</t>
  </si>
  <si>
    <t>地方配套</t>
  </si>
  <si>
    <t>每年配套1000万元</t>
  </si>
  <si>
    <t xml:space="preserve">    高校重点实验室、重点学科建设资金</t>
  </si>
  <si>
    <t>高校重点实验室、重点学科建设资金</t>
  </si>
  <si>
    <t xml:space="preserve">    拉萨市教师继续教育学校改扩建项目经费</t>
  </si>
  <si>
    <t>免费教科书采购经费</t>
  </si>
  <si>
    <t>含中央提前告知3565万元</t>
  </si>
  <si>
    <t xml:space="preserve">    免费教科书采购经费</t>
  </si>
  <si>
    <t>支持地方高校改革发展资金</t>
  </si>
  <si>
    <t>高校生均拨款奖补资金</t>
  </si>
  <si>
    <t>已用于高校公用经费等正常支出，不再单列。</t>
  </si>
  <si>
    <t xml:space="preserve">    区直相关单位办公用房及周转房维修改造经费</t>
  </si>
  <si>
    <t>支持地方高校发展专项资金</t>
  </si>
  <si>
    <t xml:space="preserve">    学前教育地方配套资金</t>
  </si>
  <si>
    <t>拉萨中学校园基础设施维修改造经费</t>
  </si>
  <si>
    <t xml:space="preserve">    组团式援藏项目资金</t>
  </si>
  <si>
    <t>内地西藏初中班（校）网上阅卷及教学质量监测与评估系统项目建设经费</t>
  </si>
  <si>
    <t>内地西藏班（校）精品课程资源库网站项目建设经费</t>
  </si>
  <si>
    <t>义务教育均衡验收查缺补漏资金</t>
  </si>
  <si>
    <t>拉萨市继续教育学校改扩建项目</t>
  </si>
  <si>
    <t>新疆西藏等地区教育特殊补助专项资金</t>
  </si>
  <si>
    <t>藏医学院非物质文化遗产专项资金</t>
  </si>
  <si>
    <t>2018年全区地市级教育事业经费预算暂定额度80%部分资金汇总表</t>
  </si>
  <si>
    <t>地市</t>
  </si>
  <si>
    <t>预算科目</t>
  </si>
  <si>
    <t>定额商品服务支出</t>
  </si>
  <si>
    <t>对个人和家庭补助支出</t>
  </si>
  <si>
    <t>项目支出</t>
  </si>
  <si>
    <t>总额</t>
  </si>
  <si>
    <t>80%部分</t>
  </si>
  <si>
    <t>暂按80%下达</t>
  </si>
  <si>
    <t>厅本级事业</t>
  </si>
  <si>
    <t>稍晚按照系统数据下达</t>
  </si>
  <si>
    <t>格办中学</t>
  </si>
  <si>
    <t>格办小学</t>
  </si>
  <si>
    <t>西藏大学</t>
  </si>
  <si>
    <t>西藏农牧学院</t>
  </si>
  <si>
    <t>西藏大学财经学院</t>
  </si>
  <si>
    <t>西藏藏医学院</t>
  </si>
  <si>
    <t>西藏民族大学</t>
  </si>
  <si>
    <t>西藏民族大学附属中学</t>
  </si>
  <si>
    <t>西藏职业技术学院</t>
  </si>
  <si>
    <t>拉萨中学</t>
  </si>
  <si>
    <t>实验幼儿园</t>
  </si>
  <si>
    <t>自治区本级合计</t>
  </si>
  <si>
    <t>文号</t>
  </si>
  <si>
    <t>1985财文0069</t>
  </si>
  <si>
    <t>分配1984年军转干部事业经费（基数）</t>
  </si>
  <si>
    <t>1986财文0060</t>
  </si>
  <si>
    <t>分配1985年军转干部行政经费（基数）</t>
  </si>
  <si>
    <t>1987财文0051</t>
  </si>
  <si>
    <t>分配1986年军转干部经费（事业费）（基数）</t>
  </si>
  <si>
    <t>1988财文0093</t>
  </si>
  <si>
    <t>分配1987年军转干部行政经费（基数）</t>
  </si>
  <si>
    <t>1989财文0050</t>
  </si>
  <si>
    <t>分配1988年军转干部经费（行政费）（基数）</t>
  </si>
  <si>
    <t>1990财文0019</t>
  </si>
  <si>
    <t>分配1989年军转干部行政经费（基数）</t>
  </si>
  <si>
    <t>1991财文0143</t>
  </si>
  <si>
    <t>分配1990年军转干部经费（行政费）（基数）</t>
  </si>
  <si>
    <t>1992财文0231</t>
  </si>
  <si>
    <t>分配1991年军转干部经费（事业费）（基数）</t>
  </si>
  <si>
    <t>1993财文0196</t>
  </si>
  <si>
    <t>分配1992年军转干部经费（行政费）（基数）</t>
  </si>
  <si>
    <t>1994财文0357</t>
  </si>
  <si>
    <t>分配1993年军转干部经费（行政费）（基数）</t>
  </si>
  <si>
    <t>1995财文0402</t>
  </si>
  <si>
    <t>分配1994年军转干部经费（行政费）（基数</t>
  </si>
  <si>
    <t>1996财文0372</t>
  </si>
  <si>
    <t>分配1995年军转干部经费（基数）</t>
  </si>
  <si>
    <t>1997财文0245</t>
  </si>
  <si>
    <t>分配1996年军转干部经费（基数）</t>
  </si>
  <si>
    <t>1998财文0261</t>
  </si>
  <si>
    <t>分配1997年军转干部经费（基数）</t>
  </si>
  <si>
    <t>1999财公0207</t>
  </si>
  <si>
    <t>分配1998年军转干部经费（基数）</t>
  </si>
  <si>
    <t>2000财公0318</t>
  </si>
  <si>
    <t>分配1999年军转干部经费（基数）</t>
  </si>
  <si>
    <t>2001财行0240</t>
  </si>
  <si>
    <t>分配2001年军转干部经费（基数）</t>
  </si>
  <si>
    <t>2002财行0135</t>
  </si>
  <si>
    <t>2001军转干部2002经费（基数）</t>
  </si>
  <si>
    <t>2003财行0124</t>
  </si>
  <si>
    <t>接收02年军队转业干部03年人员经费（基数）</t>
  </si>
  <si>
    <t>2004财行0118</t>
  </si>
  <si>
    <t>分配接收2003年军队专业干部2004年人员经费（基数）</t>
  </si>
  <si>
    <t>财社［2009］0047号</t>
  </si>
  <si>
    <t>军队转业干部2009年人员经费</t>
  </si>
  <si>
    <t>财社［2010］0032号</t>
  </si>
  <si>
    <t>军转干部行政经费</t>
  </si>
  <si>
    <t>财社［2010］0209号</t>
  </si>
  <si>
    <t>预拨2010年接收军队转业干部2011年人员经费</t>
  </si>
  <si>
    <t>财社［2011］0235号</t>
  </si>
  <si>
    <t>安排2011年接收军转干部2012年人员经费预算</t>
  </si>
  <si>
    <t>财社［2012］0196号</t>
  </si>
  <si>
    <t>接收2012年军转干部2013年人员经费</t>
  </si>
  <si>
    <t>财社［2013］0174号</t>
  </si>
  <si>
    <t xml:space="preserve">   </t>
  </si>
  <si>
    <t>财社［2014］0169号</t>
  </si>
  <si>
    <t>军转行政经费</t>
  </si>
  <si>
    <t>财行［2005］0281号</t>
  </si>
  <si>
    <t>接收2004年军队转业干部2005年人员经费（基数）</t>
  </si>
  <si>
    <t>财行［2006］0241号</t>
  </si>
  <si>
    <t>军队转业干部人员经费</t>
  </si>
  <si>
    <t>财行［2007］0325号</t>
  </si>
  <si>
    <t>2006年军队转业干部行政经费</t>
  </si>
  <si>
    <t>财行［2008］0170号</t>
  </si>
  <si>
    <t>军队转业干部行政和培训经费</t>
  </si>
  <si>
    <t>财社【2017】191号</t>
  </si>
  <si>
    <t>地方接收军转干部经费</t>
  </si>
  <si>
    <t>财社【2016】189号</t>
  </si>
  <si>
    <t>财社【2015】210号</t>
  </si>
  <si>
    <t>2017年中央提前告知转移支付使用情况表</t>
  </si>
  <si>
    <t>是否专项</t>
  </si>
  <si>
    <t>自治区预留</t>
  </si>
  <si>
    <t>自治区统筹</t>
  </si>
  <si>
    <t>下达单位</t>
  </si>
  <si>
    <t>下达地（市）</t>
  </si>
  <si>
    <t>下达地市总量</t>
  </si>
  <si>
    <t>对应专项转移支付自治区实际下达金额</t>
  </si>
  <si>
    <t>收文日期</t>
  </si>
  <si>
    <t>一、一般公共预算</t>
  </si>
  <si>
    <t>（一）返还性收入</t>
  </si>
  <si>
    <t>1、所得税基数返还收入</t>
  </si>
  <si>
    <t>基数</t>
  </si>
  <si>
    <t>2、成品油税费改革税收返还收入</t>
  </si>
  <si>
    <t>财预【2009】15号</t>
  </si>
  <si>
    <t>3、增值税税收返还收入</t>
  </si>
  <si>
    <t>预列</t>
  </si>
  <si>
    <t>根据地（市）收入预算测算预列财力，财政部未提前告知。</t>
  </si>
  <si>
    <t>4、消费税税收返还收入</t>
  </si>
  <si>
    <t>财预【2015】119号</t>
  </si>
  <si>
    <t>5、其他税收返还收入</t>
  </si>
  <si>
    <r>
      <rPr>
        <sz val="12"/>
        <rFont val="宋体"/>
        <charset val="134"/>
      </rPr>
      <t>财预【2</t>
    </r>
    <r>
      <rPr>
        <sz val="10"/>
        <rFont val="宋体"/>
        <charset val="134"/>
      </rPr>
      <t>016】87号</t>
    </r>
  </si>
  <si>
    <t>财预【2016】130号</t>
  </si>
  <si>
    <t>财预【2016】145号</t>
  </si>
  <si>
    <t>（1）所得税超基数返还</t>
  </si>
  <si>
    <t>（3）高校毕业生到村任职补助经费</t>
  </si>
  <si>
    <r>
      <rPr>
        <sz val="12"/>
        <rFont val="宋体"/>
        <charset val="134"/>
      </rPr>
      <t>财行【2</t>
    </r>
    <r>
      <rPr>
        <sz val="10"/>
        <rFont val="宋体"/>
        <charset val="134"/>
      </rPr>
      <t>016】434号</t>
    </r>
  </si>
  <si>
    <t>已通过均衡性转移支付的增人因素安排，不再单独反映。</t>
  </si>
  <si>
    <t>（4）中央补助地方博物馆纪念馆逐步免费开放专项资金</t>
  </si>
  <si>
    <r>
      <rPr>
        <sz val="12"/>
        <rFont val="宋体"/>
        <charset val="134"/>
      </rPr>
      <t>财教【2</t>
    </r>
    <r>
      <rPr>
        <sz val="10"/>
        <rFont val="宋体"/>
        <charset val="134"/>
      </rPr>
      <t>016】348号</t>
    </r>
  </si>
  <si>
    <t>（5）公共体育场馆向社会免费或低收费开放补助资金</t>
  </si>
  <si>
    <r>
      <rPr>
        <sz val="12"/>
        <rFont val="宋体"/>
        <charset val="134"/>
      </rPr>
      <t>财教【2</t>
    </r>
    <r>
      <rPr>
        <sz val="10"/>
        <rFont val="宋体"/>
        <charset val="134"/>
      </rPr>
      <t>016】350号</t>
    </r>
  </si>
  <si>
    <t>（6）美术馆、公共图书馆、文化馆（站）免费开放专项资金</t>
  </si>
  <si>
    <t>财教【2016】346号</t>
  </si>
  <si>
    <t>（7）科技馆免费开放补助资金</t>
  </si>
  <si>
    <t>财教【2016】0335号</t>
  </si>
  <si>
    <t>（8）“三区”人才计划教师专项工作经费补助</t>
  </si>
  <si>
    <r>
      <rPr>
        <sz val="12"/>
        <rFont val="宋体"/>
        <charset val="134"/>
      </rPr>
      <t>财教【2</t>
    </r>
    <r>
      <rPr>
        <sz val="10"/>
        <rFont val="宋体"/>
        <charset val="134"/>
      </rPr>
      <t>016】321号</t>
    </r>
  </si>
  <si>
    <t>（9）“三区”文化人才专项经费</t>
  </si>
  <si>
    <t>财教【2016】347号</t>
  </si>
  <si>
    <t>（12）青藏铁路护路联防经费</t>
  </si>
  <si>
    <r>
      <rPr>
        <sz val="12"/>
        <rFont val="宋体"/>
        <charset val="134"/>
      </rPr>
      <t>财建【2</t>
    </r>
    <r>
      <rPr>
        <sz val="10"/>
        <rFont val="宋体"/>
        <charset val="134"/>
      </rPr>
      <t>016】427号</t>
    </r>
  </si>
  <si>
    <t>（13）缉私经费转移支付</t>
  </si>
  <si>
    <r>
      <rPr>
        <sz val="12"/>
        <rFont val="宋体"/>
        <charset val="134"/>
      </rPr>
      <t>财预【2</t>
    </r>
    <r>
      <rPr>
        <sz val="10"/>
        <rFont val="宋体"/>
        <charset val="134"/>
      </rPr>
      <t>015】135号</t>
    </r>
  </si>
  <si>
    <t>（14）企业军转干部生活困难补助经费</t>
  </si>
  <si>
    <t>财社【2016】192号</t>
  </si>
  <si>
    <t>基数，已统筹安排自治区优抚事业费，不再单列</t>
  </si>
  <si>
    <t>（15）西藏维稳经费补助</t>
  </si>
  <si>
    <t>财预【2013】26号
财预【2016】87号</t>
  </si>
  <si>
    <t>统筹各项财力，支持维护稳定及创新社会和寺庙管理等。</t>
  </si>
  <si>
    <r>
      <rPr>
        <sz val="12"/>
        <rFont val="宋体"/>
        <charset val="134"/>
      </rPr>
      <t>（16</t>
    </r>
    <r>
      <rPr>
        <sz val="10"/>
        <rFont val="宋体"/>
        <charset val="134"/>
      </rPr>
      <t>）西藏政法、行政人员增编补助</t>
    </r>
  </si>
  <si>
    <t>财预【2014】9号</t>
  </si>
  <si>
    <t>基数，统筹安排用于人员支出及对地市转移支付。</t>
  </si>
  <si>
    <t>（17）干部职工体检（基数）</t>
  </si>
  <si>
    <t>财预【2016】87号</t>
  </si>
  <si>
    <t>（18）干部职工取暖补贴（基数）</t>
  </si>
  <si>
    <t>（19）特困农牧民社会救助</t>
  </si>
  <si>
    <t>基数，统筹安排用于社会救助方面的支出。</t>
  </si>
  <si>
    <t>（20）农村义务教育阶段家庭经济困难寄宿生生活费</t>
  </si>
  <si>
    <t>财预【2011】569号</t>
  </si>
  <si>
    <t>统筹到教育事业费下达地市</t>
  </si>
  <si>
    <t>（21）教育“三包”调标扩面</t>
  </si>
  <si>
    <t>（23）国有企业职教幼教退休教师待遇补助</t>
  </si>
  <si>
    <t>财资【2015】83号</t>
  </si>
  <si>
    <t>（24）特殊县困难补助</t>
  </si>
  <si>
    <t>财政部未提前告知，参考往年数据列入财力，由自治区统筹支持各类重点支出。</t>
  </si>
  <si>
    <t>（25）尼泊尔地震灾后恢复重建补助资金</t>
  </si>
  <si>
    <t>财建【2016】762号</t>
  </si>
  <si>
    <t>（26）特殊疑难信访问题补助资金</t>
  </si>
  <si>
    <t>财行【2016】454号</t>
  </si>
  <si>
    <t>（26）大学生志愿服务西部计划补助资金</t>
  </si>
  <si>
    <t>财行【2016】437号</t>
  </si>
  <si>
    <t>基数，统筹自治区财力安排支出</t>
  </si>
  <si>
    <t>财预【2016】134号</t>
  </si>
  <si>
    <t>统筹用于公路养护，国省干道公路养护资金全部由自治区安排。</t>
  </si>
  <si>
    <t>（1）政法转移支付资金</t>
  </si>
  <si>
    <t>财行【2016】432号</t>
  </si>
  <si>
    <t>（5）边防业务经费补助</t>
  </si>
  <si>
    <t>财防【2016】301号</t>
  </si>
  <si>
    <t>（3）农村义务教育公用经费保障机制补助资金</t>
  </si>
  <si>
    <t>财教【2016】320号</t>
  </si>
  <si>
    <t>（4）免费教科书</t>
  </si>
  <si>
    <t>（5）校舍维修改造资金</t>
  </si>
  <si>
    <t>（6）农村义务教育学生营养改善计划专项资金</t>
  </si>
  <si>
    <r>
      <rPr>
        <sz val="12"/>
        <rFont val="宋体"/>
        <charset val="134"/>
      </rPr>
      <t>（7</t>
    </r>
    <r>
      <rPr>
        <sz val="10"/>
        <rFont val="宋体"/>
        <charset val="134"/>
      </rPr>
      <t>）寄宿生生活费</t>
    </r>
  </si>
  <si>
    <t>（8）综合奖补</t>
  </si>
  <si>
    <t>（1）企业养老保险补助经费</t>
  </si>
  <si>
    <t>财社【2016】160号</t>
  </si>
  <si>
    <t>（2）机关事业单位养老保险补助</t>
  </si>
  <si>
    <t>财社【2016】176号</t>
  </si>
  <si>
    <t>统筹到各部门的机关事业养老保险缴费支出</t>
  </si>
  <si>
    <t>（3）城乡居民基本养老保险补助</t>
  </si>
  <si>
    <t>财社【2016】150号</t>
  </si>
  <si>
    <t>自治区统筹，预留，执行中划转专户。</t>
  </si>
  <si>
    <t>（1）新型农村合作医疗补助</t>
  </si>
  <si>
    <t>财社【2016】153号</t>
  </si>
  <si>
    <t>（2）城镇居民医疗保险补助</t>
  </si>
  <si>
    <t>财农【2016】161号</t>
  </si>
  <si>
    <t>财建【2016】806号</t>
  </si>
  <si>
    <t>财预【2016】132号</t>
  </si>
  <si>
    <t>统筹部分主要用于对其他生态文明建设的补助</t>
  </si>
  <si>
    <t xml:space="preserve"> (1)农村税费改革补助收入</t>
  </si>
  <si>
    <t>财预【2006】452号
财预【2008】416号</t>
  </si>
  <si>
    <t xml:space="preserve"> (2)工商部门停征两费转移支付收入</t>
  </si>
  <si>
    <t>财行【2011】175号</t>
  </si>
  <si>
    <t xml:space="preserve"> (3)工商部门停征两费转移支付收入</t>
  </si>
  <si>
    <t>财行【2016】100号</t>
  </si>
  <si>
    <t>（4）西藏铬铁矿补贴</t>
  </si>
  <si>
    <t>财企【2014】63号</t>
  </si>
  <si>
    <t>（5）民族地区维稳经费</t>
  </si>
  <si>
    <r>
      <rPr>
        <sz val="12"/>
        <rFont val="宋体"/>
        <charset val="134"/>
      </rPr>
      <t>财预【2</t>
    </r>
    <r>
      <rPr>
        <sz val="10"/>
        <rFont val="宋体"/>
        <charset val="134"/>
      </rPr>
      <t>015】75号</t>
    </r>
  </si>
  <si>
    <t>统筹到各项维护稳定支出</t>
  </si>
  <si>
    <t>（6）医改补助</t>
  </si>
  <si>
    <t>统筹用于各单位职工医疗保险缴费支出</t>
  </si>
  <si>
    <t>（7）境外藏胞工作经费</t>
  </si>
  <si>
    <t>（8）补助地方农产品成本调查经费</t>
  </si>
  <si>
    <t>财建【2015】870号</t>
  </si>
  <si>
    <t>（9）基层行政单位工作经费</t>
  </si>
  <si>
    <t>财行【2015】74号</t>
  </si>
  <si>
    <t>（10）农产品成本调查经费</t>
  </si>
  <si>
    <t>财建【2015】98号</t>
  </si>
  <si>
    <t>（11）基层纪检监察机关办案补助</t>
  </si>
  <si>
    <t>财行【2015】72号</t>
  </si>
  <si>
    <t>（12）审计专项补助</t>
  </si>
  <si>
    <t>财行【2015】68号</t>
  </si>
  <si>
    <t>（13）税务补助经费</t>
  </si>
  <si>
    <t>财行【2015】66号</t>
  </si>
  <si>
    <t>（15）质量技术监督专项</t>
  </si>
  <si>
    <t>财行【2016】8号</t>
  </si>
  <si>
    <t>（15）边远地区、少数民族地区基础测绘补助资金</t>
  </si>
  <si>
    <t>财建【2014】78号</t>
  </si>
  <si>
    <t>（16）生猪屠宰环节病害猪无害化处理补贴</t>
  </si>
  <si>
    <t>财农【2014】45号</t>
  </si>
  <si>
    <t>统筹到农业保险补贴</t>
  </si>
  <si>
    <t>（17）取暖补贴（基数）</t>
  </si>
  <si>
    <t>财预【2002】1号</t>
  </si>
  <si>
    <t>（18）青藏公路养护（基数）</t>
  </si>
  <si>
    <t>财预【2009】310号</t>
  </si>
  <si>
    <t>用于公路局公路养护支出</t>
  </si>
  <si>
    <t>（19）政法增编（基数）</t>
  </si>
  <si>
    <t>财预【2004】574号
财预【2003】16号
财预【2004】24号</t>
  </si>
  <si>
    <t>统筹用于人员支出</t>
  </si>
  <si>
    <t>（20）警衔津贴（基数）</t>
  </si>
  <si>
    <t>1998财文0032
1986财文0668</t>
  </si>
  <si>
    <t>（21）缉私罚没（基数）</t>
  </si>
  <si>
    <t>财预【2002】474号</t>
  </si>
  <si>
    <t>统筹</t>
  </si>
  <si>
    <t>（22）尼泊尔使馆后勤补助（基数）</t>
  </si>
  <si>
    <t>（23）干部体检（基数）</t>
  </si>
  <si>
    <t>财社【2004】114号</t>
  </si>
  <si>
    <t>统筹用于全区干部职工体检经费</t>
  </si>
  <si>
    <t>（24）定额补助</t>
  </si>
  <si>
    <t>（25）天然林保护工程（基数）</t>
  </si>
  <si>
    <t>财预【2008】496号</t>
  </si>
  <si>
    <t>（26）退耕还林还草减收补助</t>
  </si>
  <si>
    <t>（27）中央跨地区经营企业缴库企业所得税基数调整补助</t>
  </si>
  <si>
    <t>（28）土地变更调查补助</t>
  </si>
  <si>
    <t>财建【2010】222号</t>
  </si>
  <si>
    <t>（29）国际水文报讯补助</t>
  </si>
  <si>
    <t>财农【2003】173号</t>
  </si>
  <si>
    <t>（30）农村义务教育阶段家庭经济困难寄宿生生活费</t>
  </si>
  <si>
    <t>财预【2010】53号</t>
  </si>
  <si>
    <t>统筹用于教育事业费下达地市</t>
  </si>
  <si>
    <t>（31）农村义务教育阶段家庭经济困难寄宿生生活费</t>
  </si>
  <si>
    <t>财预【2010】480号</t>
  </si>
  <si>
    <t>（32）成品油价格补助</t>
  </si>
  <si>
    <t>财预【2004】582号</t>
  </si>
  <si>
    <t>统筹用于公路养护支出</t>
  </si>
  <si>
    <t>（33）基层政权建设</t>
  </si>
  <si>
    <t>（34）村级医疗卫生体系建设经费</t>
  </si>
  <si>
    <t>（35）免费医疗</t>
  </si>
  <si>
    <t>财预【2011】98号</t>
  </si>
  <si>
    <t>（36）政法、行政人员增编补助</t>
  </si>
  <si>
    <t>财预【2010】372号</t>
  </si>
  <si>
    <t>统筹用于人员经费支出</t>
  </si>
  <si>
    <t>（37）华侨事务经费补助</t>
  </si>
  <si>
    <t>财行【2016】95号</t>
  </si>
  <si>
    <t>（38）农村客运、出租车等行业成品油价格改革财政补贴</t>
  </si>
  <si>
    <t>财建【2016】310号</t>
  </si>
  <si>
    <t>（39）民兵武器库</t>
  </si>
  <si>
    <t>财防【2015】0067号</t>
  </si>
  <si>
    <t>（39）调整工资转移支付（含津补贴调资）</t>
  </si>
  <si>
    <t>（40）社会救助调减固定数额补助</t>
  </si>
  <si>
    <t>财预【2016】0107号</t>
  </si>
  <si>
    <t>财预【2016】131号</t>
  </si>
  <si>
    <t>财预【2016】146号</t>
  </si>
  <si>
    <t>财农【2016】163号</t>
  </si>
  <si>
    <t>（三）专项转移支付收入</t>
  </si>
  <si>
    <t>1、一般公共服务</t>
  </si>
  <si>
    <t>（1）自主择业军队转业干部退役金</t>
  </si>
  <si>
    <t>财社【2016】188号</t>
  </si>
  <si>
    <t>2、国防</t>
  </si>
  <si>
    <t>（2）边海防设施维护经费</t>
  </si>
  <si>
    <t>财防【2016】304号</t>
  </si>
  <si>
    <t>（3）人民防空经费</t>
  </si>
  <si>
    <t>财防【2016】305号</t>
  </si>
  <si>
    <t>（4）民兵训练费</t>
  </si>
  <si>
    <t>（5）民兵参加边境巡逻管控补助经费</t>
  </si>
  <si>
    <t>3、公共安全</t>
  </si>
  <si>
    <t>（1）监狱和强制隔离戒毒补助资金</t>
  </si>
  <si>
    <t>财行【2016】433号</t>
  </si>
  <si>
    <t>（2）法律援助办案经费</t>
  </si>
  <si>
    <t>暂未提前告知，参考往年情况提前列入财力</t>
  </si>
  <si>
    <t>（3）中央禁毒补助经费</t>
  </si>
  <si>
    <t>财行【2016】431号</t>
  </si>
  <si>
    <t>4、教育</t>
  </si>
  <si>
    <t>（2）普通高中改善办学条件专项资金</t>
  </si>
  <si>
    <t>财教【2016】325号</t>
  </si>
  <si>
    <t>预留部分主要用于组团式教育援藏</t>
  </si>
  <si>
    <t>（4）中小学及幼儿园教师国家级培训计划资金</t>
  </si>
  <si>
    <t>财教【2016】323号</t>
  </si>
  <si>
    <t>（5）农村薄弱学校改造计划补助资金</t>
  </si>
  <si>
    <t>财教【2016】322号</t>
  </si>
  <si>
    <t>（9）普通高中助学金</t>
  </si>
  <si>
    <t>财教【2016】327号</t>
  </si>
  <si>
    <t>（6）国家励志奖学金</t>
  </si>
  <si>
    <t>财科教【2016】3号</t>
  </si>
  <si>
    <t>（12）高校生均拨款奖补资金</t>
  </si>
  <si>
    <t>财科教【2016】2号</t>
  </si>
  <si>
    <t>（13）内地西藏初高中班办学补助资金</t>
  </si>
  <si>
    <t>参考往年情况提前列入财力</t>
  </si>
  <si>
    <t xml:space="preserve"> (14)现代职业教育质量提升计划专项资金</t>
  </si>
  <si>
    <t>财教【2016】326号</t>
  </si>
  <si>
    <t xml:space="preserve"> (15)特殊教育补助经费</t>
  </si>
  <si>
    <t>财教【2016】329号</t>
  </si>
  <si>
    <t>（16）中职助学金</t>
  </si>
  <si>
    <t>财教【2016】328号</t>
  </si>
  <si>
    <t>（17）中职免学费补助资金</t>
  </si>
  <si>
    <t>（18）支持学前教育发展中央专项资金</t>
  </si>
  <si>
    <t>财教【2016】324号</t>
  </si>
  <si>
    <t>5、科学技术</t>
  </si>
  <si>
    <t>6、文化体育与传媒</t>
  </si>
  <si>
    <t>（1）公共文化服务体系建设专项资金</t>
  </si>
  <si>
    <t>财教【2016】353号</t>
  </si>
  <si>
    <t>（2）非物质文化遗产保护专项资金</t>
  </si>
  <si>
    <t>财教【2016】352号</t>
  </si>
  <si>
    <t>（2）少数民族文化事业发展补助资金</t>
  </si>
  <si>
    <t>财教【2016】351号</t>
  </si>
  <si>
    <t>7、社会保障和就业</t>
  </si>
  <si>
    <t>（1）困难群众基本生活救助（含临时生活救助）</t>
  </si>
  <si>
    <t>财社【2016】174号</t>
  </si>
  <si>
    <t>（2）就业补助</t>
  </si>
  <si>
    <t>财社【2016】148号</t>
  </si>
  <si>
    <t>（3）优抚对象抚恤补助</t>
  </si>
  <si>
    <t>财社【2016】171号</t>
  </si>
  <si>
    <t>（4）军队移交地方安置的离退休人员及机构经费（管理机构经费）</t>
  </si>
  <si>
    <t>财社【2016】170号</t>
  </si>
  <si>
    <t>（5）军队移交地方安置的离退休人员及机构经费（人员经费）</t>
  </si>
  <si>
    <t>（6）孤儿基本生活保障补助资金</t>
  </si>
  <si>
    <t>财社【2016】162号</t>
  </si>
  <si>
    <t>（7）残疾人事业发展专项</t>
  </si>
  <si>
    <t>财社【2016】163号</t>
  </si>
  <si>
    <t>（8）流浪乞讨人员救助</t>
  </si>
  <si>
    <t>财社【2016】169号</t>
  </si>
  <si>
    <t>8、医疗卫生与计划生育</t>
  </si>
  <si>
    <t>（1）基本公共卫生服务补助资金</t>
  </si>
  <si>
    <t>财社【2016】181号</t>
  </si>
  <si>
    <t>（2）优抚对象医疗保障经费</t>
  </si>
  <si>
    <t>财社【2016】191号</t>
  </si>
  <si>
    <t>（3）基本药物制度补助资金</t>
  </si>
  <si>
    <t>财社【2016】182号</t>
  </si>
  <si>
    <t>（5）重大公共卫生专项</t>
  </si>
  <si>
    <t>财社【2016】180号</t>
  </si>
  <si>
    <t>（9）计划生育转移支付资金</t>
  </si>
  <si>
    <t>财社【2016】183号</t>
  </si>
  <si>
    <t xml:space="preserve"> (10)食品安全监管项目补助</t>
  </si>
  <si>
    <t>财社【2016】154号</t>
  </si>
  <si>
    <t>（11）中医药服务专项</t>
  </si>
  <si>
    <t>财社【2016】155号</t>
  </si>
  <si>
    <t>（12）医疗服务能力建设补助资金</t>
  </si>
  <si>
    <t>财社【2016】187号</t>
  </si>
  <si>
    <t>（13）疾病应急救助基金</t>
  </si>
  <si>
    <t>财社【2016】156号</t>
  </si>
  <si>
    <t>（14）城乡医疗救助补助资金</t>
  </si>
  <si>
    <t>9、节能环保</t>
  </si>
  <si>
    <t>（1）林业生态保护恢复资金</t>
  </si>
  <si>
    <t>财农【2016】186号</t>
  </si>
  <si>
    <t>（4）土地污染防治专项资金</t>
  </si>
  <si>
    <t>财建【2016】796号</t>
  </si>
  <si>
    <t>10、城乡社区</t>
  </si>
  <si>
    <t>11、农林水</t>
  </si>
  <si>
    <t>（1）农业综合开发</t>
  </si>
  <si>
    <t>财发【2016】10号</t>
  </si>
  <si>
    <t>（2）农业生产发展资金</t>
  </si>
  <si>
    <t>财农【2016】222号</t>
  </si>
  <si>
    <r>
      <rPr>
        <sz val="12"/>
        <rFont val="宋体"/>
        <charset val="134"/>
      </rPr>
      <t>（2</t>
    </r>
    <r>
      <rPr>
        <sz val="10"/>
        <rFont val="宋体"/>
        <charset val="134"/>
      </rPr>
      <t>5</t>
    </r>
    <r>
      <rPr>
        <sz val="10"/>
        <rFont val="宋体"/>
        <charset val="134"/>
      </rPr>
      <t>）大中型水库移民后期扶持专项</t>
    </r>
  </si>
  <si>
    <t>财农【2016】166号</t>
  </si>
  <si>
    <t>（26）农业保险保费补贴</t>
  </si>
  <si>
    <t>财金【2016】110号</t>
  </si>
  <si>
    <r>
      <rPr>
        <sz val="12"/>
        <rFont val="宋体"/>
        <charset val="134"/>
      </rPr>
      <t>（</t>
    </r>
    <r>
      <rPr>
        <sz val="10"/>
        <rFont val="宋体"/>
        <charset val="134"/>
      </rPr>
      <t>27）林业补助资金</t>
    </r>
  </si>
  <si>
    <t>财农【2016】188号</t>
  </si>
  <si>
    <t>（28）中央财政小型农田水利工程建设补助专项资金</t>
  </si>
  <si>
    <t>财农【2016】185号</t>
  </si>
  <si>
    <t>（31）普惠金融发展专项资金</t>
  </si>
  <si>
    <t>财金【2016】106号</t>
  </si>
  <si>
    <t>12、交通运输</t>
  </si>
  <si>
    <t>（1）政府还贷二级公路取消收费补助资金</t>
  </si>
  <si>
    <t>财建【2016】0767号</t>
  </si>
  <si>
    <t>统筹用于公路养护</t>
  </si>
  <si>
    <t>（2）车辆购置税用于一般公路建设资金</t>
  </si>
  <si>
    <t>财建【2016】0764号</t>
  </si>
  <si>
    <t>（3）车辆购置税用于公路运输重点项目资金</t>
  </si>
  <si>
    <t>13、资源勘探信息等</t>
  </si>
  <si>
    <t>（1）中小企业发展专项资金</t>
  </si>
  <si>
    <t>财建【2016】0771号</t>
  </si>
  <si>
    <t>14、商业服务业等</t>
  </si>
  <si>
    <t xml:space="preserve"> (1)外经贸发展专项资金</t>
  </si>
  <si>
    <t>财行【2016】442号</t>
  </si>
  <si>
    <t>机密文件，未统计具体日期</t>
  </si>
  <si>
    <t>15、金融</t>
  </si>
  <si>
    <t>16、国土海洋气象等</t>
  </si>
  <si>
    <t>17、住房保障</t>
  </si>
  <si>
    <t>（1）农村危房改造</t>
  </si>
  <si>
    <t>财社【2016】178号</t>
  </si>
  <si>
    <t>（2）城镇保障性安居工程专项资金</t>
  </si>
  <si>
    <t>财综【2016】48号</t>
  </si>
  <si>
    <t>18、粮油物资储备</t>
  </si>
  <si>
    <t>（1）粮食风险基金</t>
  </si>
  <si>
    <t>财建【2016】807号</t>
  </si>
  <si>
    <t>19、其他收入</t>
  </si>
  <si>
    <t>二、政府性基金</t>
  </si>
  <si>
    <t>1、彩票发行机构业务费转移支付</t>
  </si>
  <si>
    <t>财综【2016】47号</t>
  </si>
  <si>
    <t>3、水库移民扶持基金</t>
  </si>
  <si>
    <t>财农【2016】154号</t>
  </si>
  <si>
    <t>4、城市社区文化活动中心（文化活动室）设备购置</t>
  </si>
  <si>
    <t>财教【2016】344号</t>
  </si>
  <si>
    <t>5、国家电影事业发展专项资金</t>
  </si>
  <si>
    <t>财教【2016】345号</t>
  </si>
  <si>
    <t>6、彩票公益金支持体育事业专项资金</t>
  </si>
  <si>
    <t>财教【2016】342号</t>
  </si>
  <si>
    <t>7、彩票公益金支持乡村学校少年宫项目资金</t>
  </si>
  <si>
    <t>财教【2016】343号</t>
  </si>
  <si>
    <t>附件2</t>
  </si>
  <si>
    <t>2017年自治区本级一般公共预算财力及提前下达转移支付情况表</t>
  </si>
  <si>
    <t>数值</t>
  </si>
  <si>
    <r>
      <rPr>
        <sz val="12"/>
        <rFont val="宋体"/>
        <charset val="134"/>
      </rPr>
      <t>一、自治区本级2</t>
    </r>
    <r>
      <rPr>
        <sz val="12"/>
        <rFont val="宋体"/>
        <charset val="134"/>
      </rPr>
      <t>017年预算可动用财力合计</t>
    </r>
  </si>
  <si>
    <t>（一）自治区本级一般公共预算收入</t>
  </si>
  <si>
    <t>（二）调入预算稳定调节基金</t>
  </si>
  <si>
    <t>（三）中央提前告知总量</t>
  </si>
  <si>
    <t>1.一般公共预算已实际提前告知</t>
  </si>
  <si>
    <t>详见附件1</t>
  </si>
  <si>
    <t>2..基数及固定数额等补助提前列入财力</t>
  </si>
  <si>
    <t>二、自治区本级使用的资金</t>
  </si>
  <si>
    <t>（一）部门预算</t>
  </si>
  <si>
    <t>（二）应反映在自治区本级支出的预留资金</t>
  </si>
  <si>
    <t>1.社保处</t>
  </si>
  <si>
    <t>养老保险补助资金（中央）</t>
  </si>
  <si>
    <t>职业年金</t>
  </si>
  <si>
    <t>城乡居民养老保险</t>
  </si>
  <si>
    <t>城镇居民基本医疗保险财政补助资金</t>
  </si>
  <si>
    <t>全民意外伤害保险</t>
  </si>
  <si>
    <t>行政事业单位干部职工体检经费</t>
  </si>
  <si>
    <t>企业离退休职工体检经费</t>
  </si>
  <si>
    <t>自主择业军队转业干部安置资金</t>
  </si>
  <si>
    <t>2.经建处</t>
  </si>
  <si>
    <t>国省干道公路大中修、设备购置及其他专项资金</t>
  </si>
  <si>
    <t>车辆购置税用于一般公路建设资金</t>
  </si>
  <si>
    <t>车辆购置税用于重点公路建设资金</t>
  </si>
  <si>
    <t>粮食风险基金</t>
  </si>
  <si>
    <t>加碘盐补贴</t>
  </si>
  <si>
    <t>商贸流通发展资金</t>
  </si>
  <si>
    <t>商标战略发展专项</t>
  </si>
  <si>
    <t>3.农业处</t>
  </si>
  <si>
    <t>农牧民技能培训</t>
  </si>
  <si>
    <t>4.金融处</t>
  </si>
  <si>
    <t>金融监管服务支出</t>
  </si>
  <si>
    <t>外国政府贷款还本支出</t>
  </si>
  <si>
    <t>道路交通事故社会救助基金管理办公室委托代理费</t>
  </si>
  <si>
    <t>农业保险保费补贴</t>
  </si>
  <si>
    <t>西藏银行2016年税收返还资金</t>
  </si>
  <si>
    <t>金融撬动资金</t>
  </si>
  <si>
    <t>5.企业处</t>
  </si>
  <si>
    <t>西藏自治区民航发展专项资金</t>
  </si>
  <si>
    <t>农电代管运维费补贴</t>
  </si>
  <si>
    <t>二类水电站电价补贴</t>
  </si>
  <si>
    <t>铬铁矿运费补贴</t>
  </si>
  <si>
    <t>6.政法处</t>
  </si>
  <si>
    <t>外经贸发展专项资金</t>
  </si>
  <si>
    <t>7.教科文处</t>
  </si>
  <si>
    <t>文化产业发展资金</t>
  </si>
  <si>
    <t>文化创作与扶持奖励专项资金</t>
  </si>
  <si>
    <t>哲学社会科学专项资金</t>
  </si>
  <si>
    <t>百幅唐卡工程</t>
  </si>
  <si>
    <t>西新工程专项资金</t>
  </si>
  <si>
    <t>8.预算处</t>
  </si>
  <si>
    <t>自治区级预备费</t>
  </si>
  <si>
    <t>人力资源建设资金</t>
  </si>
  <si>
    <t>信息化建设</t>
  </si>
  <si>
    <t>国防动员经费</t>
  </si>
  <si>
    <t>重大课题调研及规划编制经费</t>
  </si>
  <si>
    <t>干部疗养及医疗经费</t>
  </si>
  <si>
    <t>专项上解支出</t>
  </si>
  <si>
    <t>地方政府债券付息</t>
  </si>
  <si>
    <t>本级行政事业单位运转支出</t>
  </si>
  <si>
    <t>边海防设施维护经费</t>
  </si>
  <si>
    <t>政法专项转移支付地方配套资金</t>
  </si>
  <si>
    <t>藏博会专项经费</t>
  </si>
  <si>
    <t>电视台体制补助</t>
  </si>
  <si>
    <t>财政对社会保险基金的补助</t>
  </si>
  <si>
    <t>11个方面补齐短板资金</t>
  </si>
  <si>
    <t>三、安排用于对地市的转移支付</t>
  </si>
  <si>
    <t>（一）已提前告知地市转移支付</t>
  </si>
  <si>
    <t>（二）未提前告知地市</t>
  </si>
  <si>
    <t>（三）已提前告知转移支付占比</t>
  </si>
  <si>
    <t>附件3</t>
  </si>
  <si>
    <t>2017年自治区本级政府性基金预算财力及提前下达转移支付情况表</t>
  </si>
  <si>
    <t>一、自治区本级可用政府性基金预算财力</t>
  </si>
  <si>
    <t>（一）自治区本级政府性基金收入</t>
  </si>
  <si>
    <t>（二）中央提前告知转移支付</t>
  </si>
  <si>
    <t>附件1</t>
  </si>
  <si>
    <t>2017年中央下达转移支付情况表</t>
  </si>
  <si>
    <t>一、一般公共预算已实际提前告知</t>
  </si>
  <si>
    <t>（一）一般性转移支付</t>
  </si>
  <si>
    <t>1.均衡性转移支付收入</t>
  </si>
  <si>
    <t>2.县级基本财力保障机制奖补资金收入</t>
  </si>
  <si>
    <t>3.结算补助</t>
  </si>
  <si>
    <t>（1）高校毕业生到村任职补助经费</t>
  </si>
  <si>
    <t>财行【2016】434号</t>
  </si>
  <si>
    <t>（2）中央补助地方博物馆纪念馆逐步免费开放专项资金</t>
  </si>
  <si>
    <t>财教【2016】348号</t>
  </si>
  <si>
    <t>（3）公共体育场馆向社会免费或低收费开放补助资金</t>
  </si>
  <si>
    <t>财教【2016】350号</t>
  </si>
  <si>
    <t>（4）美术馆、公共图书馆、文化馆（站）免费开放专项资金</t>
  </si>
  <si>
    <t>（5）科技馆免费开放补助资金</t>
  </si>
  <si>
    <t>（6）“三区”人才计划教师专项工作经费补助</t>
  </si>
  <si>
    <t>财教【2016】321号</t>
  </si>
  <si>
    <t>（7）“三区”文化人才专项经费</t>
  </si>
  <si>
    <t>（8）尼泊尔地震灾后恢复重建补助资金</t>
  </si>
  <si>
    <t>（9）特殊疑难信访问题补助资金</t>
  </si>
  <si>
    <t>（10）大学生志愿服务西部计划补助资金</t>
  </si>
  <si>
    <t>4.成品油税费改革转移支付补助收入</t>
  </si>
  <si>
    <t>5.基层公检法司转移支付收入</t>
  </si>
  <si>
    <t>（2）边防业务经费补助</t>
  </si>
  <si>
    <t>6.城乡义务教育转移支付收入</t>
  </si>
  <si>
    <t>（1）农村义务教育公用经费保障机制补助资金</t>
  </si>
  <si>
    <t>（2）免费教科书</t>
  </si>
  <si>
    <t>（3）校舍维修改造资金</t>
  </si>
  <si>
    <t>（4）农村义务教育学生营养改善计划专项资金</t>
  </si>
  <si>
    <t>（5）寄宿生生活费</t>
  </si>
  <si>
    <t>（6）综合奖补</t>
  </si>
  <si>
    <t>7.基本养老金转移支付收入</t>
  </si>
  <si>
    <t>8.城乡居民医疗保险转移支付收入</t>
  </si>
  <si>
    <t>9.农村综合改革转移支付收入</t>
  </si>
  <si>
    <t>10.产粮（油）大县奖励资金收入</t>
  </si>
  <si>
    <t>11.重点生态功能区转移支付收入</t>
  </si>
  <si>
    <t>12.民族地区转移支付收入</t>
  </si>
  <si>
    <t>13.边疆地区转移支付收入</t>
  </si>
  <si>
    <t>14.贫困地区转移支付收入</t>
  </si>
  <si>
    <t>（二）专项转移支付</t>
  </si>
  <si>
    <t>（6）监狱和强制隔离戒毒补助资金</t>
  </si>
  <si>
    <t>（7）中央禁毒补助经费</t>
  </si>
  <si>
    <t>（8）普通高中改善办学条件专项资金</t>
  </si>
  <si>
    <t>（9）中小学及幼儿园教师国家级培训计划资金</t>
  </si>
  <si>
    <t>（10）农村薄弱学校改造计划补助资金</t>
  </si>
  <si>
    <t>（11）普通高中助学金</t>
  </si>
  <si>
    <t>（12）国家励志奖学金</t>
  </si>
  <si>
    <t>（13）高校生均拨款奖补资金</t>
  </si>
  <si>
    <t>（19）公共文化服务体系建设专项资金</t>
  </si>
  <si>
    <t>（20）非物质文化遗产保护专项资金</t>
  </si>
  <si>
    <t>（21）少数民族文化事业发展补助资金</t>
  </si>
  <si>
    <t>（22）困难群众基本生活救助（含临时生活救助）</t>
  </si>
  <si>
    <t>（23）就业补助</t>
  </si>
  <si>
    <t>（24）优抚对象抚恤补助</t>
  </si>
  <si>
    <t>（25）军队移交地方安置的离退休人员及机构经费（管理机构经费）</t>
  </si>
  <si>
    <t>（26）军队移交地方安置的离退休人员及机构经费（人员经费）</t>
  </si>
  <si>
    <t>（27）孤儿基本生活保障补助资金</t>
  </si>
  <si>
    <t>（28）残疾人事业发展专项</t>
  </si>
  <si>
    <t>（29）流浪乞讨人员救助</t>
  </si>
  <si>
    <t>（30）基本公共卫生服务补助资金</t>
  </si>
  <si>
    <t>（31）优抚对象医疗保障经费</t>
  </si>
  <si>
    <t>（32）基本药物制度补助资金</t>
  </si>
  <si>
    <t>（33）重大公共卫生专项</t>
  </si>
  <si>
    <t>（34）计划生育转移支付资金</t>
  </si>
  <si>
    <t xml:space="preserve"> (35)食品安全监管项目补助</t>
  </si>
  <si>
    <t>（36）中医药服务专项</t>
  </si>
  <si>
    <t>（37）医疗服务能力建设补助资金</t>
  </si>
  <si>
    <t>（38）疾病应急救助基金</t>
  </si>
  <si>
    <t>（39）城乡医疗救助补助资金</t>
  </si>
  <si>
    <t>（40）林业生态保护恢复资金</t>
  </si>
  <si>
    <t>（41）土地污染防治专项资金</t>
  </si>
  <si>
    <t>（42）农业综合开发</t>
  </si>
  <si>
    <t>（43）农业生产发展资金</t>
  </si>
  <si>
    <t>（44）大中型水库移民后期扶持专项</t>
  </si>
  <si>
    <t>（45）农业保险保费补贴</t>
  </si>
  <si>
    <t>（46）林业补助资金</t>
  </si>
  <si>
    <t>（47）中央财政小型农田水利工程建设补助专项资金</t>
  </si>
  <si>
    <t>（48）普惠金融发展专项资金</t>
  </si>
  <si>
    <t>（49）政府还贷二级公路取消收费补助资金</t>
  </si>
  <si>
    <t>（50）车辆购置税用于一般公路建设资金</t>
  </si>
  <si>
    <t>（51）车辆购置税用于公路运输重点项目资金</t>
  </si>
  <si>
    <t>（52）中小企业发展专项资金</t>
  </si>
  <si>
    <t xml:space="preserve"> (53)外经贸发展专项资金</t>
  </si>
  <si>
    <t>（54）农村危房改造</t>
  </si>
  <si>
    <t>（55）城镇保障性安居工程专项资金</t>
  </si>
  <si>
    <t>（56）粮食风险基金</t>
  </si>
  <si>
    <t>二、政府性基金预算已实际提前告知</t>
  </si>
  <si>
    <t>三、基数及固定数额等补助提前列入财力</t>
  </si>
  <si>
    <t>（一）税收返还</t>
  </si>
  <si>
    <t>1.所得税基数返还收入</t>
  </si>
  <si>
    <t>2.成品油税费改革税收返还收入</t>
  </si>
  <si>
    <t>3.增值税税收返还收入</t>
  </si>
  <si>
    <t>4.消费税税收返还收入</t>
  </si>
  <si>
    <t>1.体制补助收入</t>
  </si>
  <si>
    <t>2.结算补助</t>
  </si>
  <si>
    <t>（2）青藏铁路护路联防经费</t>
  </si>
  <si>
    <t>财建【2016】427号</t>
  </si>
  <si>
    <t>（3）缉私经费转移支付</t>
  </si>
  <si>
    <t>财预【2015】135号</t>
  </si>
  <si>
    <t>（4）企业军转干部生活困难补助经费</t>
  </si>
  <si>
    <t>（5）西藏维稳经费补助</t>
  </si>
  <si>
    <t>（6）西藏政法、行政人员增编补助</t>
  </si>
  <si>
    <t>（7）干部职工体检（基数）</t>
  </si>
  <si>
    <t>（8）干部职工取暖补贴（基数）</t>
  </si>
  <si>
    <t>（9）特困农牧民社会救助</t>
  </si>
  <si>
    <t>（10）农村义务教育阶段家庭经济困难寄宿生生活费</t>
  </si>
  <si>
    <t>（11）教育“三包”调标扩面</t>
  </si>
  <si>
    <t>（12）国有企业职教幼教退休教师待遇补助</t>
  </si>
  <si>
    <t>（13）特殊县困难补助</t>
  </si>
  <si>
    <t>3.企业事业单位划转补助收入</t>
  </si>
  <si>
    <t>4.固定数额补助</t>
  </si>
  <si>
    <t>财预【2015】75号</t>
  </si>
  <si>
    <t>（41）法律援助办案经费</t>
  </si>
  <si>
    <t>（42）内地西藏初高中班办学补助资金</t>
  </si>
  <si>
    <t>附件4</t>
  </si>
  <si>
    <t>2017年专项转移支付到位及提前下达地（市）情况表</t>
  </si>
  <si>
    <t>财力类别</t>
  </si>
  <si>
    <t>自治区使用</t>
  </si>
  <si>
    <t>地（市）使用</t>
  </si>
  <si>
    <t>用于对地（市）转移支付</t>
  </si>
  <si>
    <t>已下达地市</t>
  </si>
  <si>
    <t>尚未下达</t>
  </si>
  <si>
    <t>提前下达比例</t>
  </si>
  <si>
    <t>（一）一般转移支付</t>
  </si>
  <si>
    <t>高校毕业生到村任职补助经费</t>
  </si>
  <si>
    <t>一般性转移支付</t>
  </si>
  <si>
    <t>中央补助地方博物馆纪念馆逐步免费开放专项资金</t>
  </si>
  <si>
    <t>公共体育场馆向社会免费或低收费开放补助资金</t>
  </si>
  <si>
    <t>美术馆、公共图书馆、文化馆（站）免费开资金</t>
  </si>
  <si>
    <t>科技馆免费开放补助资金</t>
  </si>
  <si>
    <t>“三区”人才计划教师专项工作经费补助</t>
  </si>
  <si>
    <t>“三区”文化人才专项经费</t>
  </si>
  <si>
    <t>尼泊尔地震灾后恢复重建补助资金</t>
  </si>
  <si>
    <t>特殊疑难信访问题补助资金</t>
  </si>
  <si>
    <t>大学生志愿服务西部计划补助资金</t>
  </si>
  <si>
    <t>政法转移支付资金</t>
  </si>
  <si>
    <t>边防业务经费补助</t>
  </si>
  <si>
    <t>农村义务教育公用经费保障机制补助资金</t>
  </si>
  <si>
    <t>免费教科书</t>
  </si>
  <si>
    <t>校舍维修改造资金</t>
  </si>
  <si>
    <t>农村义务教育学生营养改善计划专项资金</t>
  </si>
  <si>
    <t>寄宿生生活费</t>
  </si>
  <si>
    <t>综合奖补</t>
  </si>
  <si>
    <t>企业养老保险补助经费</t>
  </si>
  <si>
    <t>机关事业单位养老保险补助</t>
  </si>
  <si>
    <t>城乡居民基本养老保险补助</t>
  </si>
  <si>
    <t>新型农村合作医疗补助</t>
  </si>
  <si>
    <t>城镇居民医疗保险补助</t>
  </si>
  <si>
    <t>农村综合改革转移支付收入</t>
  </si>
  <si>
    <t>产粮（油）大县奖励资金收入</t>
  </si>
  <si>
    <t>贫困地区转移支付收入</t>
  </si>
  <si>
    <t>自主择业军队转业干部退役金</t>
  </si>
  <si>
    <t>专项转移支付</t>
  </si>
  <si>
    <t>人民防空经费</t>
  </si>
  <si>
    <t>民兵训练费</t>
  </si>
  <si>
    <t>民兵参加边境巡逻管控补助经费</t>
  </si>
  <si>
    <t>监狱和强制隔离戒毒补助资金</t>
  </si>
  <si>
    <t>中央禁毒补助经费</t>
  </si>
  <si>
    <t>普通高中改善办学条件专项资金</t>
  </si>
  <si>
    <t>中小学及幼儿园教师国家级培训计划资金</t>
  </si>
  <si>
    <t>农村薄弱学校改造计划补助资金</t>
  </si>
  <si>
    <t>普通高中助学金</t>
  </si>
  <si>
    <t>国家励志奖学金</t>
  </si>
  <si>
    <t>现代职业教育质量提升计划专项资金</t>
  </si>
  <si>
    <t>特殊教育补助经费</t>
  </si>
  <si>
    <t>中职助学金</t>
  </si>
  <si>
    <t>中职免学费补助资金</t>
  </si>
  <si>
    <t>支持学前教育发展中央专项资金</t>
  </si>
  <si>
    <t>公共文化服务体系建设专项资金</t>
  </si>
  <si>
    <t>非物质文化遗产保护专项资金</t>
  </si>
  <si>
    <t>少数民族文化事业发展补助资金</t>
  </si>
  <si>
    <t>困难群众基本生活救助（含临时生活救助）</t>
  </si>
  <si>
    <t>就业补助</t>
  </si>
  <si>
    <t>优抚对象抚恤补助</t>
  </si>
  <si>
    <t>军队移交地方安置的离退休人员及机构经费（管理机构经费）</t>
  </si>
  <si>
    <t>军队移交地方安置的离退休人员及机构经费（人员经费）</t>
  </si>
  <si>
    <t>孤儿基本生活保障补助资金</t>
  </si>
  <si>
    <t>残疾人事业发展专项</t>
  </si>
  <si>
    <t>流浪乞讨人员救助</t>
  </si>
  <si>
    <t>基本公共卫生服务补助资金</t>
  </si>
  <si>
    <t>优抚对象医疗保障经费</t>
  </si>
  <si>
    <t>基本药物制度补助资金</t>
  </si>
  <si>
    <t>重大公共卫生专项</t>
  </si>
  <si>
    <t>计划生育转移支付资金</t>
  </si>
  <si>
    <t>食品安全监管项目补助</t>
  </si>
  <si>
    <t>中医药服务专项</t>
  </si>
  <si>
    <t>医疗服务能力建设补助资金</t>
  </si>
  <si>
    <t>疾病应急救助基金</t>
  </si>
  <si>
    <t>城乡医疗救助补助资金</t>
  </si>
  <si>
    <t>林业生态保护恢复资金</t>
  </si>
  <si>
    <t>土地污染防治专项资金</t>
  </si>
  <si>
    <t>农业综合开发</t>
  </si>
  <si>
    <t>农业生产发展资金</t>
  </si>
  <si>
    <t>大中型水库移民后期扶持专项</t>
  </si>
  <si>
    <t>林业补助资金</t>
  </si>
  <si>
    <t>中央财政小型农田水利工程建设补助专项资金</t>
  </si>
  <si>
    <t>普惠金融发展专项资金</t>
  </si>
  <si>
    <t>政府还贷二级公路取消收费补助资金</t>
  </si>
  <si>
    <t>车辆购置税用于公路运输重点项目资金</t>
  </si>
  <si>
    <t>中小企业发展专项资金</t>
  </si>
  <si>
    <t>农村危房改造</t>
  </si>
  <si>
    <t>城镇保障性安居工程专项资金</t>
  </si>
  <si>
    <t>彩票发行机构业务费转移支付</t>
  </si>
  <si>
    <t>水库移民扶持基金</t>
  </si>
  <si>
    <t>城市社区文化活动中心（文化活动室）设备购置</t>
  </si>
  <si>
    <t>国家电影事业发展专项资金</t>
  </si>
  <si>
    <t>彩票公益金支持体育事业专项资金</t>
  </si>
  <si>
    <t>彩票公益金支持乡村学校少年宫项目资金</t>
  </si>
  <si>
    <t>2015年预算财力、支出平衡表(10.10补充稿).xls</t>
  </si>
  <si>
    <t>Book1</t>
  </si>
  <si>
    <t>C:\Program Files (x86)\Microsoft Office\OFFICE11\xlstart\Book1.</t>
  </si>
  <si>
    <t>**Auto and On Sheet Starts Here**</t>
  </si>
  <si>
    <t>Cla</t>
  </si>
  <si>
    <t>With Lord Natas</t>
  </si>
  <si>
    <t>An Excel Formula Macro Virus (XF.Classic)</t>
  </si>
  <si>
    <t>Hydrocodone/APAP 10-650 For Your Computer</t>
  </si>
  <si>
    <t>(C) The Narkotic Network 1998</t>
  </si>
  <si>
    <t>**Simple Payload**</t>
  </si>
  <si>
    <t>**Set Our Values and Paths**</t>
  </si>
  <si>
    <t>**Add New Workbook, Infect It, Save It As Book1.xls**</t>
  </si>
  <si>
    <t>**Infect Workbook**</t>
  </si>
  <si>
    <t>附件1：</t>
  </si>
  <si>
    <t xml:space="preserve">                                                                                          拉萨市2025年提前告知市级财政涉农资金分配表(一般公共预算)</t>
  </si>
  <si>
    <t xml:space="preserve"> 项         目 </t>
  </si>
  <si>
    <t>归口科室</t>
  </si>
  <si>
    <t>收入财力科目</t>
  </si>
  <si>
    <t>财政支出功能科目</t>
  </si>
  <si>
    <t>部门支出功能科目</t>
  </si>
  <si>
    <t>财政支出经济科目</t>
  </si>
  <si>
    <t>资金级次</t>
  </si>
  <si>
    <t>拉萨市文号</t>
  </si>
  <si>
    <t>县区小计</t>
  </si>
  <si>
    <t>当雄县</t>
  </si>
  <si>
    <t>尼木县</t>
  </si>
  <si>
    <t>曲水县</t>
  </si>
  <si>
    <t>堆龙德庆区</t>
  </si>
  <si>
    <t>城关区</t>
  </si>
  <si>
    <t>达孜区</t>
  </si>
  <si>
    <t>墨竹工卡县</t>
  </si>
  <si>
    <t>林周县</t>
  </si>
  <si>
    <t>经开区</t>
  </si>
  <si>
    <t>柳梧新区</t>
  </si>
  <si>
    <t>文创园</t>
  </si>
  <si>
    <t>藏青工业园</t>
  </si>
  <si>
    <t>由自治区下达</t>
  </si>
  <si>
    <t>由拉萨市下达</t>
  </si>
  <si>
    <t>一般公共预算合计</t>
  </si>
  <si>
    <t>（一）</t>
  </si>
  <si>
    <t>体制补助收入</t>
  </si>
  <si>
    <t>1</t>
  </si>
  <si>
    <t>城关区上划拉鲁湿地体制补助（基数）</t>
  </si>
  <si>
    <t>农业农村科</t>
  </si>
  <si>
    <t>1100201体制补助收入</t>
  </si>
  <si>
    <t>2300201体制补助支出</t>
  </si>
  <si>
    <t>51301上下级政府间转移性支出</t>
  </si>
  <si>
    <t>划转</t>
  </si>
  <si>
    <t>拉财农指字〔2024〕76号</t>
  </si>
  <si>
    <t>根据签报号2022年000810号精神，从2024年起，城关区每年应上划拉鲁湿地管理局财力961万元，扣除市级原安排城关区拉鲁湿地管理局体制下划财力568.6万元后，城关区每年上划财力392.4万元</t>
  </si>
  <si>
    <t>均衡性转移支付</t>
  </si>
  <si>
    <t>2</t>
  </si>
  <si>
    <t>陆生野生动物肇事补偿和肇事保险试点资金（自治区60%部分）（藏财预函[2018]45号）</t>
  </si>
  <si>
    <t>1100202均衡性转移支付收入</t>
  </si>
  <si>
    <t>2300202均衡性转移支付支出</t>
  </si>
  <si>
    <t>3</t>
  </si>
  <si>
    <t>陆生野生动物肇事补偿和肇事保险试点资金（县区10%部分）（拉财字[2018]672号）</t>
  </si>
  <si>
    <t>每年划转</t>
  </si>
  <si>
    <t>县级基本财力保障奖补资金</t>
  </si>
  <si>
    <t>4</t>
  </si>
  <si>
    <t>村级党建工作经费市级配套（藏组发[2018]228号）</t>
  </si>
  <si>
    <t>1100207县级基本财力保障机制奖补资金收入</t>
  </si>
  <si>
    <t>2300207县级基本财力保障机制奖补资金支出</t>
  </si>
  <si>
    <t>2130705对村民委员会和村党支部的补助</t>
  </si>
  <si>
    <t>市本级配套</t>
  </si>
  <si>
    <t>林周县资金由自治区、直管按9:1承担</t>
  </si>
  <si>
    <t>固定数额补助</t>
  </si>
  <si>
    <t>5</t>
  </si>
  <si>
    <t>基层村干部补贴（村干部误工和村务监督市级配套资金）</t>
  </si>
  <si>
    <t>1100227固定数额补助收入</t>
  </si>
  <si>
    <t>2300227固定数额补助支出</t>
  </si>
  <si>
    <t>农林水共同财政事权转移支付收入</t>
  </si>
  <si>
    <t>6</t>
  </si>
  <si>
    <t>市级农民丰收节活动经费</t>
  </si>
  <si>
    <t>1100252农林水共同财政事权转移支付收入</t>
  </si>
  <si>
    <t>2300252农林水共同财政事权转移支付支出</t>
  </si>
  <si>
    <t>21301农业农村</t>
  </si>
  <si>
    <t>7</t>
  </si>
  <si>
    <t>地方特色农产品保险</t>
  </si>
  <si>
    <t>2130803农业保险保费补贴</t>
  </si>
  <si>
    <t>8</t>
  </si>
  <si>
    <t>农业保险保费补贴市级配套资金</t>
  </si>
  <si>
    <t>9</t>
  </si>
  <si>
    <t>农药采购市级补贴</t>
  </si>
  <si>
    <t>2130108病虫害控制</t>
  </si>
  <si>
    <t>10</t>
  </si>
  <si>
    <t>村级动物防疫员基本报酬市级配套资金</t>
  </si>
  <si>
    <t>11</t>
  </si>
  <si>
    <t>人工影响天气工作经费</t>
  </si>
  <si>
    <t>2200509-气象服务</t>
  </si>
  <si>
    <t>（二）</t>
  </si>
  <si>
    <t>专项转移支付收入</t>
  </si>
  <si>
    <t>农林水</t>
  </si>
  <si>
    <t>12</t>
  </si>
  <si>
    <t>农产品质量安全县创建补助经费</t>
  </si>
  <si>
    <t>1100313农林水</t>
  </si>
  <si>
    <t>2300313农林水</t>
  </si>
  <si>
    <t>2130109农产品质量安全</t>
  </si>
  <si>
    <t>13</t>
  </si>
  <si>
    <t>助农取款点市级财政补贴</t>
  </si>
  <si>
    <t>2130801支持农村金融机构</t>
  </si>
  <si>
    <t>14</t>
  </si>
  <si>
    <t>厕所革命整村推进市级配套资金</t>
  </si>
  <si>
    <t>2130504农村基础设施建设</t>
  </si>
  <si>
    <t>15</t>
  </si>
  <si>
    <t>牛羊出栏补贴</t>
  </si>
  <si>
    <t>16</t>
  </si>
  <si>
    <t>牲畜出栏市级补贴（2023年及2024年）</t>
  </si>
  <si>
    <t>17</t>
  </si>
  <si>
    <t>高标准农田建设后期管护经费</t>
  </si>
  <si>
    <t>2130153耕地建设与利用</t>
  </si>
  <si>
    <t>18</t>
  </si>
  <si>
    <t>堆龙古荣乡高海拔搬迁工程</t>
  </si>
  <si>
    <t>21302林业和草原</t>
  </si>
  <si>
    <t>19</t>
  </si>
  <si>
    <t>2023年-2024年禁牧补贴</t>
  </si>
  <si>
    <t>20</t>
  </si>
  <si>
    <t>净土健康产业及重点产业发展资金</t>
  </si>
  <si>
    <t>附件2：</t>
  </si>
  <si>
    <t xml:space="preserve">                                                                                          拉萨市2025年提前告知市级财政涉农资金分配表(政府性基金预算)</t>
  </si>
  <si>
    <t>地（市）财政收入科目</t>
  </si>
  <si>
    <t>政府性基金合计</t>
  </si>
  <si>
    <t>1.乡村振兴专项市级配套资金</t>
  </si>
  <si>
    <t>1100409农林水</t>
  </si>
  <si>
    <t>2300409农林水</t>
  </si>
  <si>
    <t>2120804农村基础设施建设支出</t>
  </si>
  <si>
    <t>2.高标准农田建设市级配套资金</t>
  </si>
  <si>
    <t>2120814农业生产发展支出</t>
  </si>
  <si>
    <t>3.国有土地储备管护费</t>
  </si>
  <si>
    <t>2120801征地和拆迁补偿支出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</si>
</sst>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quot;-&quot;"/>
    <numFmt numFmtId="177" formatCode="#,##0;\(#,##0\)"/>
    <numFmt numFmtId="178" formatCode="_-* #,##0.00_-;\-* #,##0.00_-;_-* &quot;-&quot;??_-;_-@_-"/>
    <numFmt numFmtId="179" formatCode="_-&quot;$&quot;* #,##0_-;\-&quot;$&quot;* #,##0_-;_-&quot;$&quot;* &quot;-&quot;_-;_-@_-"/>
    <numFmt numFmtId="180" formatCode="_-&quot;$&quot;\ * #,##0.00_-;_-&quot;$&quot;\ * #,##0.00\-;_-&quot;$&quot;\ * &quot;-&quot;??_-;_-@_-"/>
    <numFmt numFmtId="181" formatCode="\$#,##0.00;\(\$#,##0.00\)"/>
    <numFmt numFmtId="182" formatCode="d/mmm/yy"/>
    <numFmt numFmtId="183" formatCode="\$#,##0;\(\$#,##0\)"/>
    <numFmt numFmtId="184" formatCode="#,##0.0_);\(#,##0.0\)"/>
    <numFmt numFmtId="185" formatCode="_-&quot;$&quot;\ * #,##0_-;_-&quot;$&quot;\ * #,##0\-;_-&quot;$&quot;\ * &quot;-&quot;_-;_-@_-"/>
    <numFmt numFmtId="186" formatCode="&quot;$&quot;#,##0_);[Red]\(&quot;$&quot;#,##0\)"/>
    <numFmt numFmtId="187" formatCode="&quot;$&quot;#,##0.00_);[Red]\(&quot;$&quot;#,##0.00\)"/>
    <numFmt numFmtId="188" formatCode="&quot;$&quot;\ #,##0.00_-;[Red]&quot;$&quot;\ #,##0.00\-"/>
    <numFmt numFmtId="189" formatCode="&quot;$&quot;\ #,##0_-;[Red]&quot;$&quot;\ #,##0\-"/>
    <numFmt numFmtId="190" formatCode="#\ ??/??"/>
    <numFmt numFmtId="191" formatCode="_(&quot;$&quot;* #,##0.00_);_(&quot;$&quot;* \(#,##0.00\);_(&quot;$&quot;* &quot;-&quot;??_);_(@_)"/>
    <numFmt numFmtId="192" formatCode="_(&quot;$&quot;* #,##0_);_(&quot;$&quot;* \(#,##0\);_(&quot;$&quot;* &quot;-&quot;_);_(@_)"/>
    <numFmt numFmtId="193" formatCode="_ \¥* #,##0.00_ ;_ \¥* \-#,##0.00_ ;_ \¥* &quot;-&quot;??_ ;_ @_ "/>
    <numFmt numFmtId="194" formatCode="* #,##0.00;* \-#,##0.00;* &quot;-&quot;??;@"/>
    <numFmt numFmtId="195" formatCode="yy\.mm\.dd"/>
    <numFmt numFmtId="196" formatCode="0.0"/>
    <numFmt numFmtId="197" formatCode="#,##0.00_ "/>
    <numFmt numFmtId="198" formatCode="#,##0.000000_ "/>
    <numFmt numFmtId="199" formatCode="#,##0.0000_ "/>
    <numFmt numFmtId="200" formatCode="0.0%"/>
    <numFmt numFmtId="201" formatCode="_ * #,##0.000000000000000_ ;_ * \-#,##0.000000000000000_ ;_ * &quot;-&quot;??_ ;_ @_ "/>
    <numFmt numFmtId="202" formatCode="_ * #,##0.00000000000_ ;_ * \-#,##0.00000000000_ ;_ * &quot;-&quot;??_ ;_ @_ "/>
    <numFmt numFmtId="203" formatCode="_ * #,##0.000000_ ;_ * \-#,##0.000000_ ;_ * &quot;-&quot;??_ ;_ @_ "/>
    <numFmt numFmtId="204" formatCode="0.00_);[Red]\(0.00\)"/>
    <numFmt numFmtId="205" formatCode="0.00_ ;[Red]\-0.00\ "/>
    <numFmt numFmtId="206" formatCode="0.00_ "/>
    <numFmt numFmtId="207" formatCode="0.0000"/>
    <numFmt numFmtId="208" formatCode="#,##0.00_);[Red]\(#,##0.00\)"/>
    <numFmt numFmtId="209" formatCode="#,##0.0000_);[Red]\(#,##0.0000\)"/>
    <numFmt numFmtId="210" formatCode="#,##0.00_ ;[Red]\-#,##0.00\ "/>
    <numFmt numFmtId="211" formatCode="0.0000_ "/>
  </numFmts>
  <fonts count="128">
    <font>
      <sz val="12"/>
      <name val="宋体"/>
      <charset val="134"/>
    </font>
    <font>
      <sz val="18"/>
      <name val="黑体"/>
      <charset val="134"/>
    </font>
    <font>
      <b/>
      <sz val="10"/>
      <name val="黑体"/>
      <charset val="134"/>
    </font>
    <font>
      <b/>
      <sz val="10"/>
      <name val="宋体"/>
      <charset val="134"/>
    </font>
    <font>
      <sz val="18"/>
      <name val="方正小标宋_GBK"/>
      <charset val="134"/>
    </font>
    <font>
      <sz val="10"/>
      <name val="宋体"/>
      <charset val="134"/>
    </font>
    <font>
      <b/>
      <sz val="12"/>
      <name val="黑体"/>
      <charset val="134"/>
    </font>
    <font>
      <b/>
      <sz val="12"/>
      <name val="宋体"/>
      <charset val="134"/>
    </font>
    <font>
      <sz val="9"/>
      <name val="宋体"/>
      <charset val="134"/>
      <scheme val="minor"/>
    </font>
    <font>
      <sz val="22"/>
      <name val="方正小标宋_GBK"/>
      <charset val="134"/>
    </font>
    <font>
      <b/>
      <sz val="9"/>
      <name val="宋体"/>
      <charset val="134"/>
      <scheme val="minor"/>
    </font>
    <font>
      <sz val="10"/>
      <name val="宋体"/>
      <charset val="134"/>
      <scheme val="minor"/>
    </font>
    <font>
      <sz val="18"/>
      <name val="方正小标宋简体"/>
      <charset val="134"/>
    </font>
    <font>
      <sz val="10"/>
      <name val="仿宋_GB2312"/>
      <charset val="134"/>
    </font>
    <font>
      <b/>
      <sz val="10"/>
      <name val="仿宋_GB2312"/>
      <charset val="134"/>
    </font>
    <font>
      <sz val="10"/>
      <color indexed="8"/>
      <name val="仿宋_GB2312"/>
      <charset val="134"/>
    </font>
    <font>
      <b/>
      <sz val="10"/>
      <color indexed="8"/>
      <name val="仿宋_GB2312"/>
      <charset val="134"/>
    </font>
    <font>
      <sz val="12"/>
      <name val="仿宋_GB2312"/>
      <charset val="134"/>
    </font>
    <font>
      <sz val="9"/>
      <name val="宋体"/>
      <charset val="134"/>
    </font>
    <font>
      <sz val="12"/>
      <name val="黑体"/>
      <charset val="134"/>
    </font>
    <font>
      <sz val="11"/>
      <name val="仿宋"/>
      <charset val="134"/>
    </font>
    <font>
      <sz val="14"/>
      <name val="方正小标宋简体"/>
      <charset val="134"/>
    </font>
    <font>
      <sz val="11"/>
      <name val="黑体"/>
      <charset val="134"/>
    </font>
    <font>
      <b/>
      <sz val="11"/>
      <name val="仿宋"/>
      <charset val="134"/>
    </font>
    <font>
      <b/>
      <sz val="12"/>
      <name val="仿宋"/>
      <charset val="134"/>
    </font>
    <font>
      <sz val="12"/>
      <name val="仿宋"/>
      <charset val="134"/>
    </font>
    <font>
      <b/>
      <sz val="10"/>
      <color indexed="8"/>
      <name val="宋体"/>
      <charset val="134"/>
    </font>
    <font>
      <sz val="10"/>
      <color indexed="8"/>
      <name val="宋体"/>
      <charset val="134"/>
    </font>
    <font>
      <b/>
      <sz val="9"/>
      <name val="宋体"/>
      <charset val="134"/>
    </font>
    <font>
      <sz val="11"/>
      <name val="宋体"/>
      <charset val="134"/>
    </font>
    <font>
      <sz val="10"/>
      <name val="楷体_GB2312"/>
      <charset val="134"/>
    </font>
    <font>
      <sz val="12"/>
      <name val="Times New Roman"/>
      <charset val="134"/>
    </font>
    <font>
      <b/>
      <sz val="16"/>
      <name val="宋体"/>
      <charset val="134"/>
    </font>
    <font>
      <b/>
      <sz val="11"/>
      <name val="宋体"/>
      <charset val="134"/>
    </font>
    <font>
      <sz val="12"/>
      <color indexed="10"/>
      <name val="宋体"/>
      <charset val="134"/>
    </font>
    <font>
      <b/>
      <sz val="18"/>
      <name val="宋体"/>
      <charset val="134"/>
    </font>
    <font>
      <b/>
      <sz val="10"/>
      <color indexed="10"/>
      <name val="宋体"/>
      <charset val="134"/>
    </font>
    <font>
      <sz val="10"/>
      <color indexed="10"/>
      <name val="宋体"/>
      <charset val="134"/>
    </font>
    <font>
      <b/>
      <sz val="12"/>
      <color indexed="10"/>
      <name val="宋体"/>
      <charset val="134"/>
    </font>
    <font>
      <sz val="9"/>
      <color indexed="10"/>
      <name val="宋体"/>
      <charset val="134"/>
    </font>
    <font>
      <b/>
      <sz val="14"/>
      <name val="宋体"/>
      <charset val="134"/>
    </font>
    <font>
      <b/>
      <sz val="11"/>
      <color indexed="10"/>
      <name val="宋体"/>
      <charset val="134"/>
    </font>
    <font>
      <b/>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Helv"/>
      <charset val="134"/>
    </font>
    <font>
      <sz val="10"/>
      <name val="Geneva"/>
      <charset val="134"/>
    </font>
    <font>
      <sz val="11"/>
      <color indexed="8"/>
      <name val="宋体"/>
      <charset val="134"/>
    </font>
    <font>
      <sz val="11"/>
      <color indexed="9"/>
      <name val="宋体"/>
      <charset val="134"/>
    </font>
    <font>
      <sz val="11"/>
      <color indexed="42"/>
      <name val="宋体"/>
      <charset val="134"/>
    </font>
    <font>
      <sz val="12"/>
      <color indexed="9"/>
      <name val="宋体"/>
      <charset val="134"/>
    </font>
    <font>
      <sz val="12"/>
      <color indexed="8"/>
      <name val="宋体"/>
      <charset val="134"/>
    </font>
    <font>
      <sz val="8"/>
      <name val="Times New Roman"/>
      <charset val="134"/>
    </font>
    <font>
      <sz val="10"/>
      <color indexed="8"/>
      <name val="Arial"/>
      <charset val="134"/>
    </font>
    <font>
      <sz val="10"/>
      <name val="Times New Roman"/>
      <charset val="134"/>
    </font>
    <font>
      <sz val="10"/>
      <name val="MS Sans Serif"/>
      <charset val="134"/>
    </font>
    <font>
      <sz val="12"/>
      <name val="Arial"/>
      <charset val="134"/>
    </font>
    <font>
      <sz val="8"/>
      <name val="Arial"/>
      <charset val="134"/>
    </font>
    <font>
      <b/>
      <sz val="12"/>
      <name val="Arial"/>
      <charset val="134"/>
    </font>
    <font>
      <b/>
      <sz val="18"/>
      <name val="Arial"/>
      <charset val="134"/>
    </font>
    <font>
      <sz val="12"/>
      <name val="Helv"/>
      <charset val="134"/>
    </font>
    <font>
      <sz val="12"/>
      <color indexed="9"/>
      <name val="Helv"/>
      <charset val="134"/>
    </font>
    <font>
      <sz val="7"/>
      <name val="Small Fonts"/>
      <charset val="134"/>
    </font>
    <font>
      <b/>
      <i/>
      <sz val="16"/>
      <name val="Helv"/>
      <charset val="134"/>
    </font>
    <font>
      <b/>
      <sz val="10"/>
      <name val="MS Sans Serif"/>
      <charset val="134"/>
    </font>
    <font>
      <b/>
      <sz val="10"/>
      <name val="Arial"/>
      <charset val="134"/>
    </font>
    <font>
      <b/>
      <sz val="10"/>
      <name val="Tms Rmn"/>
      <charset val="134"/>
    </font>
    <font>
      <sz val="10"/>
      <color indexed="8"/>
      <name val="MS Sans Serif"/>
      <charset val="134"/>
    </font>
    <font>
      <b/>
      <sz val="15"/>
      <color indexed="56"/>
      <name val="宋体"/>
      <charset val="134"/>
    </font>
    <font>
      <b/>
      <sz val="15"/>
      <color indexed="54"/>
      <name val="宋体"/>
      <charset val="134"/>
    </font>
    <font>
      <b/>
      <sz val="15"/>
      <color indexed="62"/>
      <name val="宋体"/>
      <charset val="134"/>
    </font>
    <font>
      <b/>
      <sz val="18"/>
      <color indexed="56"/>
      <name val="宋体"/>
      <charset val="134"/>
    </font>
    <font>
      <b/>
      <sz val="13"/>
      <color indexed="56"/>
      <name val="宋体"/>
      <charset val="134"/>
    </font>
    <font>
      <b/>
      <sz val="13"/>
      <color indexed="54"/>
      <name val="宋体"/>
      <charset val="134"/>
    </font>
    <font>
      <b/>
      <sz val="13"/>
      <color indexed="62"/>
      <name val="宋体"/>
      <charset val="134"/>
    </font>
    <font>
      <sz val="18"/>
      <color indexed="54"/>
      <name val="宋体"/>
      <charset val="134"/>
    </font>
    <font>
      <b/>
      <sz val="11"/>
      <color indexed="56"/>
      <name val="宋体"/>
      <charset val="134"/>
    </font>
    <font>
      <b/>
      <sz val="11"/>
      <color indexed="54"/>
      <name val="宋体"/>
      <charset val="134"/>
    </font>
    <font>
      <b/>
      <sz val="11"/>
      <color indexed="62"/>
      <name val="宋体"/>
      <charset val="134"/>
    </font>
    <font>
      <b/>
      <sz val="21"/>
      <name val="楷体_GB2312"/>
      <charset val="134"/>
    </font>
    <font>
      <b/>
      <sz val="18"/>
      <color indexed="62"/>
      <name val="宋体"/>
      <charset val="134"/>
    </font>
    <font>
      <b/>
      <sz val="14"/>
      <name val="楷体"/>
      <charset val="134"/>
    </font>
    <font>
      <sz val="10"/>
      <name val="楷体"/>
      <charset val="134"/>
    </font>
    <font>
      <sz val="11"/>
      <color indexed="20"/>
      <name val="宋体"/>
      <charset val="134"/>
    </font>
    <font>
      <sz val="12"/>
      <color indexed="20"/>
      <name val="宋体"/>
      <charset val="134"/>
    </font>
    <font>
      <sz val="10.5"/>
      <color indexed="20"/>
      <name val="宋体"/>
      <charset val="134"/>
    </font>
    <font>
      <sz val="12"/>
      <color indexed="16"/>
      <name val="宋体"/>
      <charset val="134"/>
    </font>
    <font>
      <sz val="11"/>
      <color indexed="60"/>
      <name val="宋体"/>
      <charset val="134"/>
    </font>
    <font>
      <sz val="9"/>
      <color indexed="20"/>
      <name val="宋体"/>
      <charset val="134"/>
    </font>
    <font>
      <sz val="12"/>
      <color indexed="20"/>
      <name val="楷体_GB2312"/>
      <charset val="134"/>
    </font>
    <font>
      <sz val="9"/>
      <color indexed="8"/>
      <name val="宋体"/>
      <charset val="134"/>
    </font>
    <font>
      <u/>
      <sz val="12"/>
      <color indexed="12"/>
      <name val="宋体"/>
      <charset val="134"/>
    </font>
    <font>
      <b/>
      <sz val="9"/>
      <name val="Arial"/>
      <charset val="134"/>
    </font>
    <font>
      <sz val="11"/>
      <color indexed="17"/>
      <name val="宋体"/>
      <charset val="134"/>
    </font>
    <font>
      <sz val="12"/>
      <color indexed="17"/>
      <name val="宋体"/>
      <charset val="134"/>
    </font>
    <font>
      <sz val="10.5"/>
      <color indexed="17"/>
      <name val="宋体"/>
      <charset val="134"/>
    </font>
    <font>
      <sz val="9"/>
      <color indexed="17"/>
      <name val="宋体"/>
      <charset val="134"/>
    </font>
    <font>
      <sz val="12"/>
      <color indexed="17"/>
      <name val="楷体_GB2312"/>
      <charset val="134"/>
    </font>
    <font>
      <u/>
      <sz val="12"/>
      <color indexed="36"/>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b/>
      <sz val="12"/>
      <color indexed="8"/>
      <name val="宋体"/>
      <charset val="134"/>
    </font>
    <font>
      <b/>
      <sz val="11"/>
      <color indexed="63"/>
      <name val="宋体"/>
      <charset val="134"/>
    </font>
    <font>
      <sz val="11"/>
      <color indexed="62"/>
      <name val="宋体"/>
      <charset val="134"/>
    </font>
    <font>
      <sz val="12"/>
      <name val="Courier"/>
      <charset val="134"/>
    </font>
    <font>
      <sz val="9"/>
      <name val="宋体"/>
      <charset val="134"/>
    </font>
  </fonts>
  <fills count="90">
    <fill>
      <patternFill patternType="none"/>
    </fill>
    <fill>
      <patternFill patternType="gray125"/>
    </fill>
    <fill>
      <patternFill patternType="solid">
        <fgColor theme="0"/>
        <bgColor indexed="64"/>
      </patternFill>
    </fill>
    <fill>
      <patternFill patternType="solid">
        <fgColor theme="5" tint="0.799981688894314"/>
        <bgColor indexed="64"/>
      </patternFill>
    </fill>
    <fill>
      <patternFill patternType="solid">
        <fgColor rgb="FF00B0F0"/>
        <bgColor indexed="64"/>
      </patternFill>
    </fill>
    <fill>
      <patternFill patternType="solid">
        <fgColor rgb="FF00B0F0"/>
        <bgColor indexed="64"/>
      </patternFill>
    </fill>
    <fill>
      <patternFill patternType="solid">
        <fgColor rgb="FF00B050"/>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55"/>
        <bgColor indexed="64"/>
      </patternFill>
    </fill>
    <fill>
      <patternFill patternType="solid">
        <fgColor indexed="47"/>
        <bgColor indexed="64"/>
      </patternFill>
    </fill>
    <fill>
      <patternFill patternType="solid">
        <fgColor indexed="11"/>
        <bgColor indexed="64"/>
      </patternFill>
    </fill>
    <fill>
      <patternFill patternType="solid">
        <fgColor indexed="49"/>
        <bgColor indexed="64"/>
      </patternFill>
    </fill>
    <fill>
      <patternFill patternType="solid">
        <fgColor indexed="5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26"/>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30"/>
        <bgColor indexed="64"/>
      </patternFill>
    </fill>
    <fill>
      <patternFill patternType="solid">
        <fgColor indexed="20"/>
        <bgColor indexed="64"/>
      </patternFill>
    </fill>
    <fill>
      <patternFill patternType="solid">
        <fgColor indexed="36"/>
        <bgColor indexed="64"/>
      </patternFill>
    </fill>
    <fill>
      <patternFill patternType="solid">
        <fgColor indexed="52"/>
        <bgColor indexed="64"/>
      </patternFill>
    </fill>
    <fill>
      <patternFill patternType="solid">
        <fgColor indexed="57"/>
        <bgColor indexed="64"/>
      </patternFill>
    </fill>
    <fill>
      <patternFill patternType="solid">
        <fgColor indexed="54"/>
        <bgColor indexed="64"/>
      </patternFill>
    </fill>
    <fill>
      <patternFill patternType="solid">
        <fgColor indexed="47"/>
        <bgColor indexed="47"/>
      </patternFill>
    </fill>
    <fill>
      <patternFill patternType="solid">
        <fgColor indexed="31"/>
        <bgColor indexed="31"/>
      </patternFill>
    </fill>
    <fill>
      <patternFill patternType="solid">
        <fgColor indexed="44"/>
        <bgColor indexed="44"/>
      </patternFill>
    </fill>
    <fill>
      <patternFill patternType="solid">
        <fgColor indexed="27"/>
        <bgColor indexed="27"/>
      </patternFill>
    </fill>
    <fill>
      <patternFill patternType="solid">
        <fgColor indexed="54"/>
        <bgColor indexed="54"/>
      </patternFill>
    </fill>
    <fill>
      <patternFill patternType="solid">
        <fgColor indexed="30"/>
        <bgColor indexed="30"/>
      </patternFill>
    </fill>
    <fill>
      <patternFill patternType="solid">
        <fgColor indexed="25"/>
        <bgColor indexed="6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53"/>
        <bgColor indexed="53"/>
      </patternFill>
    </fill>
    <fill>
      <patternFill patternType="solid">
        <fgColor indexed="53"/>
        <bgColor indexed="64"/>
      </patternFill>
    </fill>
    <fill>
      <patternFill patternType="solid">
        <fgColor indexed="42"/>
        <bgColor indexed="42"/>
      </patternFill>
    </fill>
    <fill>
      <patternFill patternType="solid">
        <fgColor indexed="51"/>
        <bgColor indexed="51"/>
      </patternFill>
    </fill>
    <fill>
      <patternFill patternType="solid">
        <fgColor indexed="45"/>
        <bgColor indexed="45"/>
      </patternFill>
    </fill>
    <fill>
      <patternFill patternType="solid">
        <fgColor indexed="49"/>
        <bgColor indexed="49"/>
      </patternFill>
    </fill>
    <fill>
      <patternFill patternType="solid">
        <fgColor indexed="43"/>
        <bgColor indexed="43"/>
      </patternFill>
    </fill>
    <fill>
      <patternFill patternType="solid">
        <fgColor indexed="52"/>
        <bgColor indexed="52"/>
      </patternFill>
    </fill>
    <fill>
      <patternFill patternType="solid">
        <fgColor indexed="29"/>
        <bgColor indexed="29"/>
      </patternFill>
    </fill>
    <fill>
      <patternFill patternType="solid">
        <fgColor indexed="15"/>
        <bgColor indexed="64"/>
      </patternFill>
    </fill>
    <fill>
      <patternFill patternType="solid">
        <fgColor indexed="12"/>
        <bgColor indexed="64"/>
      </patternFill>
    </fill>
    <fill>
      <patternFill patternType="mediumGray">
        <fgColor indexed="22"/>
      </patternFill>
    </fill>
    <fill>
      <patternFill patternType="gray0625"/>
    </fill>
    <fill>
      <patternFill patternType="lightUp">
        <fgColor indexed="9"/>
        <bgColor indexed="55"/>
      </patternFill>
    </fill>
    <fill>
      <patternFill patternType="lightUp">
        <fgColor indexed="9"/>
        <bgColor indexed="29"/>
      </patternFill>
    </fill>
    <fill>
      <patternFill patternType="lightUp">
        <fgColor indexed="9"/>
        <bgColor indexed="53"/>
      </patternFill>
    </fill>
    <fill>
      <patternFill patternType="lightUp">
        <fgColor indexed="9"/>
        <bgColor indexed="22"/>
      </patternFill>
    </fill>
    <fill>
      <patternFill patternType="solid">
        <fgColor indexed="62"/>
        <bgColor indexed="64"/>
      </patternFill>
    </fill>
    <fill>
      <patternFill patternType="solid">
        <fgColor indexed="10"/>
        <bgColor indexed="64"/>
      </patternFill>
    </fill>
  </fills>
  <borders count="39">
    <border>
      <left/>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medium">
        <color auto="1"/>
      </top>
      <bottom style="medium">
        <color auto="1"/>
      </bottom>
      <diagonal/>
    </border>
    <border>
      <left/>
      <right/>
      <top/>
      <bottom style="medium">
        <color auto="1"/>
      </bottom>
      <diagonal/>
    </border>
    <border>
      <left/>
      <right/>
      <top style="thin">
        <color auto="1"/>
      </top>
      <bottom style="double">
        <color auto="1"/>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4"/>
      </bottom>
      <diagonal/>
    </border>
    <border>
      <left/>
      <right/>
      <top/>
      <bottom style="medium">
        <color indexed="30"/>
      </bottom>
      <diagonal/>
    </border>
    <border>
      <left/>
      <right/>
      <top/>
      <bottom style="medium">
        <color indexed="44"/>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5742">
    <xf numFmtId="0" fontId="0" fillId="0" borderId="0">
      <alignment vertical="center"/>
    </xf>
    <xf numFmtId="0" fontId="0" fillId="0" borderId="0">
      <alignment vertical="center"/>
    </xf>
    <xf numFmtId="44" fontId="43" fillId="0" borderId="0" applyFont="0" applyFill="0" applyBorder="0" applyAlignment="0" applyProtection="0">
      <alignment vertical="center"/>
    </xf>
    <xf numFmtId="9" fontId="0" fillId="0" borderId="0" applyProtection="0">
      <alignment vertical="center"/>
    </xf>
    <xf numFmtId="41" fontId="43" fillId="0" borderId="0" applyFont="0" applyFill="0" applyBorder="0" applyAlignment="0" applyProtection="0">
      <alignment vertical="center"/>
    </xf>
    <xf numFmtId="42" fontId="43"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16" borderId="14"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5" applyNumberFormat="0" applyFill="0" applyAlignment="0" applyProtection="0">
      <alignment vertical="center"/>
    </xf>
    <xf numFmtId="0" fontId="50" fillId="0" borderId="15" applyNumberFormat="0" applyFill="0" applyAlignment="0" applyProtection="0">
      <alignment vertical="center"/>
    </xf>
    <xf numFmtId="0" fontId="51" fillId="0" borderId="16" applyNumberFormat="0" applyFill="0" applyAlignment="0" applyProtection="0">
      <alignment vertical="center"/>
    </xf>
    <xf numFmtId="0" fontId="51" fillId="0" borderId="0" applyNumberFormat="0" applyFill="0" applyBorder="0" applyAlignment="0" applyProtection="0">
      <alignment vertical="center"/>
    </xf>
    <xf numFmtId="0" fontId="52" fillId="17" borderId="17" applyNumberFormat="0" applyAlignment="0" applyProtection="0">
      <alignment vertical="center"/>
    </xf>
    <xf numFmtId="0" fontId="53" fillId="18" borderId="18" applyNumberFormat="0" applyAlignment="0" applyProtection="0">
      <alignment vertical="center"/>
    </xf>
    <xf numFmtId="0" fontId="54" fillId="18" borderId="17" applyNumberFormat="0" applyAlignment="0" applyProtection="0">
      <alignment vertical="center"/>
    </xf>
    <xf numFmtId="0" fontId="55" fillId="19" borderId="19" applyNumberFormat="0" applyAlignment="0" applyProtection="0">
      <alignment vertical="center"/>
    </xf>
    <xf numFmtId="0" fontId="56" fillId="0" borderId="20" applyNumberFormat="0" applyFill="0" applyAlignment="0" applyProtection="0">
      <alignment vertical="center"/>
    </xf>
    <xf numFmtId="0" fontId="57" fillId="0" borderId="21" applyNumberFormat="0" applyFill="0" applyAlignment="0" applyProtection="0">
      <alignment vertical="center"/>
    </xf>
    <xf numFmtId="0" fontId="58" fillId="20" borderId="0" applyNumberFormat="0" applyBorder="0" applyAlignment="0" applyProtection="0">
      <alignment vertical="center"/>
    </xf>
    <xf numFmtId="0" fontId="59" fillId="21" borderId="0" applyNumberFormat="0" applyBorder="0" applyAlignment="0" applyProtection="0">
      <alignment vertical="center"/>
    </xf>
    <xf numFmtId="0" fontId="60" fillId="22" borderId="0" applyNumberFormat="0" applyBorder="0" applyAlignment="0" applyProtection="0">
      <alignment vertical="center"/>
    </xf>
    <xf numFmtId="0" fontId="61" fillId="23" borderId="0" applyNumberFormat="0" applyBorder="0" applyAlignment="0" applyProtection="0">
      <alignment vertical="center"/>
    </xf>
    <xf numFmtId="0" fontId="62" fillId="24" borderId="0" applyNumberFormat="0" applyBorder="0" applyAlignment="0" applyProtection="0">
      <alignment vertical="center"/>
    </xf>
    <xf numFmtId="0" fontId="62" fillId="25" borderId="0" applyNumberFormat="0" applyBorder="0" applyAlignment="0" applyProtection="0">
      <alignment vertical="center"/>
    </xf>
    <xf numFmtId="0" fontId="61" fillId="26" borderId="0" applyNumberFormat="0" applyBorder="0" applyAlignment="0" applyProtection="0">
      <alignment vertical="center"/>
    </xf>
    <xf numFmtId="0" fontId="61" fillId="27" borderId="0" applyNumberFormat="0" applyBorder="0" applyAlignment="0" applyProtection="0">
      <alignment vertical="center"/>
    </xf>
    <xf numFmtId="0" fontId="62" fillId="3" borderId="0" applyNumberFormat="0" applyBorder="0" applyAlignment="0" applyProtection="0">
      <alignment vertical="center"/>
    </xf>
    <xf numFmtId="0" fontId="62" fillId="28" borderId="0" applyNumberFormat="0" applyBorder="0" applyAlignment="0" applyProtection="0">
      <alignment vertical="center"/>
    </xf>
    <xf numFmtId="0" fontId="61" fillId="29" borderId="0" applyNumberFormat="0" applyBorder="0" applyAlignment="0" applyProtection="0">
      <alignment vertical="center"/>
    </xf>
    <xf numFmtId="0" fontId="61" fillId="30" borderId="0" applyNumberFormat="0" applyBorder="0" applyAlignment="0" applyProtection="0">
      <alignment vertical="center"/>
    </xf>
    <xf numFmtId="0" fontId="62" fillId="31" borderId="0" applyNumberFormat="0" applyBorder="0" applyAlignment="0" applyProtection="0">
      <alignment vertical="center"/>
    </xf>
    <xf numFmtId="0" fontId="62" fillId="32" borderId="0" applyNumberFormat="0" applyBorder="0" applyAlignment="0" applyProtection="0">
      <alignment vertical="center"/>
    </xf>
    <xf numFmtId="0" fontId="61" fillId="33" borderId="0" applyNumberFormat="0" applyBorder="0" applyAlignment="0" applyProtection="0">
      <alignment vertical="center"/>
    </xf>
    <xf numFmtId="0" fontId="61" fillId="34" borderId="0" applyNumberFormat="0" applyBorder="0" applyAlignment="0" applyProtection="0">
      <alignment vertical="center"/>
    </xf>
    <xf numFmtId="0" fontId="62" fillId="35" borderId="0" applyNumberFormat="0" applyBorder="0" applyAlignment="0" applyProtection="0">
      <alignment vertical="center"/>
    </xf>
    <xf numFmtId="0" fontId="62" fillId="36" borderId="0" applyNumberFormat="0" applyBorder="0" applyAlignment="0" applyProtection="0">
      <alignment vertical="center"/>
    </xf>
    <xf numFmtId="0" fontId="61" fillId="37" borderId="0" applyNumberFormat="0" applyBorder="0" applyAlignment="0" applyProtection="0">
      <alignment vertical="center"/>
    </xf>
    <xf numFmtId="0" fontId="61" fillId="38" borderId="0" applyNumberFormat="0" applyBorder="0" applyAlignment="0" applyProtection="0">
      <alignment vertical="center"/>
    </xf>
    <xf numFmtId="0" fontId="62" fillId="39" borderId="0" applyNumberFormat="0" applyBorder="0" applyAlignment="0" applyProtection="0">
      <alignment vertical="center"/>
    </xf>
    <xf numFmtId="0" fontId="62" fillId="40" borderId="0" applyNumberFormat="0" applyBorder="0" applyAlignment="0" applyProtection="0">
      <alignment vertical="center"/>
    </xf>
    <xf numFmtId="0" fontId="61" fillId="41" borderId="0" applyNumberFormat="0" applyBorder="0" applyAlignment="0" applyProtection="0">
      <alignment vertical="center"/>
    </xf>
    <xf numFmtId="0" fontId="61" fillId="42" borderId="0" applyNumberFormat="0" applyBorder="0" applyAlignment="0" applyProtection="0">
      <alignment vertical="center"/>
    </xf>
    <xf numFmtId="0" fontId="62" fillId="43" borderId="0" applyNumberFormat="0" applyBorder="0" applyAlignment="0" applyProtection="0">
      <alignment vertical="center"/>
    </xf>
    <xf numFmtId="0" fontId="62" fillId="44" borderId="0" applyNumberFormat="0" applyBorder="0" applyAlignment="0" applyProtection="0">
      <alignment vertical="center"/>
    </xf>
    <xf numFmtId="0" fontId="61" fillId="45" borderId="0" applyNumberFormat="0" applyBorder="0" applyAlignment="0" applyProtection="0">
      <alignment vertical="center"/>
    </xf>
    <xf numFmtId="0" fontId="63" fillId="0" borderId="0">
      <alignment vertical="center"/>
    </xf>
    <xf numFmtId="0" fontId="63" fillId="0" borderId="0">
      <alignment vertical="center"/>
    </xf>
    <xf numFmtId="0" fontId="63" fillId="0" borderId="0">
      <alignment vertical="center"/>
    </xf>
    <xf numFmtId="0" fontId="31" fillId="0" borderId="0" applyProtection="0">
      <alignment vertical="center"/>
    </xf>
    <xf numFmtId="0" fontId="31" fillId="0" borderId="0">
      <alignment vertical="center"/>
    </xf>
    <xf numFmtId="0" fontId="0" fillId="0" borderId="0" applyProtection="0">
      <alignment vertical="center"/>
    </xf>
    <xf numFmtId="0" fontId="0" fillId="0" borderId="0">
      <alignment vertical="center"/>
    </xf>
    <xf numFmtId="0" fontId="31"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31" fillId="0" borderId="0" applyProtection="0">
      <alignment vertical="center"/>
    </xf>
    <xf numFmtId="0" fontId="31" fillId="0" borderId="0">
      <alignment vertical="center"/>
    </xf>
    <xf numFmtId="0" fontId="31"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31" fillId="0" borderId="0">
      <alignment vertical="center"/>
    </xf>
    <xf numFmtId="0" fontId="31" fillId="0" borderId="0" applyProtection="0">
      <alignment vertical="center"/>
    </xf>
    <xf numFmtId="0" fontId="31" fillId="0" borderId="0">
      <alignment vertical="center"/>
    </xf>
    <xf numFmtId="0" fontId="31" fillId="0" borderId="0" applyProtection="0">
      <alignment vertical="center"/>
    </xf>
    <xf numFmtId="0" fontId="64" fillId="0" borderId="0" applyProtection="0">
      <alignment vertical="center"/>
    </xf>
    <xf numFmtId="0" fontId="64" fillId="0" borderId="0">
      <alignment vertical="center"/>
    </xf>
    <xf numFmtId="0" fontId="0" fillId="0" borderId="0" applyProtection="0">
      <alignment vertical="center"/>
    </xf>
    <xf numFmtId="0" fontId="0" fillId="0" borderId="0">
      <alignment vertical="center"/>
    </xf>
    <xf numFmtId="0" fontId="64"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64" fillId="0" borderId="0" applyProtection="0">
      <alignment vertical="center"/>
    </xf>
    <xf numFmtId="0" fontId="65" fillId="0" borderId="0" applyProtection="0">
      <alignment vertical="center"/>
    </xf>
    <xf numFmtId="0" fontId="65" fillId="0" borderId="0">
      <alignment vertical="center"/>
    </xf>
    <xf numFmtId="0" fontId="0" fillId="0" borderId="0" applyProtection="0">
      <alignment vertical="center"/>
    </xf>
    <xf numFmtId="0" fontId="0" fillId="0" borderId="0">
      <alignment vertical="center"/>
    </xf>
    <xf numFmtId="0" fontId="65" fillId="0" borderId="0">
      <alignment vertical="center"/>
    </xf>
    <xf numFmtId="0" fontId="65"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65" fillId="0" borderId="0" applyProtection="0">
      <alignment vertical="center"/>
    </xf>
    <xf numFmtId="0" fontId="65" fillId="0" borderId="0">
      <alignment vertical="center"/>
    </xf>
    <xf numFmtId="0" fontId="65"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65" fillId="0" borderId="0">
      <alignment vertical="center"/>
    </xf>
    <xf numFmtId="0" fontId="65" fillId="0" borderId="0" applyProtection="0">
      <alignment vertical="center"/>
    </xf>
    <xf numFmtId="49" fontId="0" fillId="0" borderId="0" applyProtection="0">
      <alignment vertical="center"/>
    </xf>
    <xf numFmtId="49" fontId="63" fillId="0" borderId="0" applyFont="0" applyFill="0" applyBorder="0" applyAlignment="0" applyProtection="0">
      <alignment vertical="center"/>
    </xf>
    <xf numFmtId="49" fontId="0" fillId="0" borderId="0" applyProtection="0">
      <alignment vertical="center"/>
    </xf>
    <xf numFmtId="49" fontId="0" fillId="0" borderId="0" applyFont="0" applyFill="0" applyBorder="0" applyAlignment="0" applyProtection="0">
      <alignment vertical="center"/>
    </xf>
    <xf numFmtId="49" fontId="63" fillId="0" borderId="0" applyFont="0" applyFill="0" applyBorder="0" applyAlignment="0" applyProtection="0">
      <alignment vertical="center"/>
    </xf>
    <xf numFmtId="49" fontId="0" fillId="0" borderId="0" applyProtection="0">
      <alignment vertical="center"/>
    </xf>
    <xf numFmtId="49" fontId="0" fillId="0" borderId="0" applyFont="0" applyFill="0" applyBorder="0" applyAlignment="0" applyProtection="0">
      <alignment vertical="center"/>
    </xf>
    <xf numFmtId="49" fontId="0" fillId="0" borderId="0" applyProtection="0">
      <alignment vertical="center"/>
    </xf>
    <xf numFmtId="49" fontId="0" fillId="0" borderId="0" applyFont="0" applyFill="0" applyBorder="0" applyAlignment="0" applyProtection="0">
      <alignment vertical="center"/>
    </xf>
    <xf numFmtId="49" fontId="0" fillId="0" borderId="0" applyProtection="0">
      <alignment vertical="center"/>
    </xf>
    <xf numFmtId="0" fontId="64" fillId="0" borderId="0">
      <alignment vertical="center"/>
    </xf>
    <xf numFmtId="0" fontId="64"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64" fillId="0" borderId="0">
      <alignment vertical="center"/>
    </xf>
    <xf numFmtId="0" fontId="64" fillId="0" borderId="0" applyProtection="0">
      <alignment vertical="center"/>
    </xf>
    <xf numFmtId="0" fontId="64" fillId="0" borderId="0" applyProtection="0">
      <alignment vertical="center"/>
    </xf>
    <xf numFmtId="0" fontId="64" fillId="0" borderId="0">
      <alignment vertical="center"/>
    </xf>
    <xf numFmtId="0" fontId="0" fillId="0" borderId="0" applyProtection="0">
      <alignment vertical="center"/>
    </xf>
    <xf numFmtId="0" fontId="0" fillId="0" borderId="0">
      <alignment vertical="center"/>
    </xf>
    <xf numFmtId="0" fontId="64" fillId="0" borderId="0">
      <alignment vertical="center"/>
    </xf>
    <xf numFmtId="0" fontId="0" fillId="0" borderId="0" applyProtection="0">
      <alignment vertical="center"/>
    </xf>
    <xf numFmtId="0" fontId="0" fillId="0" borderId="0">
      <alignment vertical="center"/>
    </xf>
    <xf numFmtId="0" fontId="64" fillId="0" borderId="0">
      <alignment vertical="center"/>
    </xf>
    <xf numFmtId="0" fontId="0" fillId="0" borderId="0" applyProtection="0">
      <alignment vertical="center"/>
    </xf>
    <xf numFmtId="0" fontId="64" fillId="0" borderId="0">
      <alignment vertical="center"/>
    </xf>
    <xf numFmtId="0" fontId="63" fillId="0" borderId="0">
      <alignment vertical="center"/>
    </xf>
    <xf numFmtId="0" fontId="64" fillId="0" borderId="0">
      <alignment vertical="center"/>
    </xf>
    <xf numFmtId="0" fontId="0" fillId="0" borderId="0">
      <alignment vertical="center"/>
    </xf>
    <xf numFmtId="0" fontId="64" fillId="0" borderId="0" applyProtection="0">
      <alignment vertical="center"/>
    </xf>
    <xf numFmtId="0" fontId="64" fillId="0" borderId="0">
      <alignment vertical="center"/>
    </xf>
    <xf numFmtId="0" fontId="64" fillId="0" borderId="0" applyProtection="0">
      <alignment vertical="center"/>
    </xf>
    <xf numFmtId="0" fontId="31" fillId="0" borderId="0" applyProtection="0">
      <alignment vertical="center"/>
    </xf>
    <xf numFmtId="0" fontId="31" fillId="0" borderId="0">
      <alignment vertical="center"/>
    </xf>
    <xf numFmtId="0" fontId="0" fillId="0" borderId="0" applyProtection="0">
      <alignment vertical="center"/>
    </xf>
    <xf numFmtId="0" fontId="0" fillId="0" borderId="0">
      <alignment vertical="center"/>
    </xf>
    <xf numFmtId="0" fontId="31"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31" fillId="0" borderId="0" applyProtection="0">
      <alignment vertical="center"/>
    </xf>
    <xf numFmtId="0" fontId="65" fillId="0" borderId="0" applyProtection="0">
      <alignment vertical="center"/>
    </xf>
    <xf numFmtId="0" fontId="65" fillId="0" borderId="0">
      <alignment vertical="center"/>
    </xf>
    <xf numFmtId="0" fontId="0" fillId="0" borderId="0" applyProtection="0">
      <alignment vertical="center"/>
    </xf>
    <xf numFmtId="0" fontId="0" fillId="0" borderId="0">
      <alignment vertical="center"/>
    </xf>
    <xf numFmtId="0" fontId="65" fillId="0" borderId="0">
      <alignment vertical="center"/>
    </xf>
    <xf numFmtId="0" fontId="65"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65" fillId="0" borderId="0" applyProtection="0">
      <alignment vertical="center"/>
    </xf>
    <xf numFmtId="0" fontId="65" fillId="0" borderId="0">
      <alignment vertical="center"/>
    </xf>
    <xf numFmtId="0" fontId="65"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65" fillId="0" borderId="0">
      <alignment vertical="center"/>
    </xf>
    <xf numFmtId="0" fontId="65" fillId="0" borderId="0" applyProtection="0">
      <alignment vertical="center"/>
    </xf>
    <xf numFmtId="0" fontId="31" fillId="0" borderId="0">
      <alignment vertical="center"/>
    </xf>
    <xf numFmtId="0" fontId="31"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31" fillId="0" borderId="0">
      <alignment vertical="center"/>
    </xf>
    <xf numFmtId="0" fontId="31" fillId="0" borderId="0" applyProtection="0">
      <alignment vertical="center"/>
    </xf>
    <xf numFmtId="0" fontId="31" fillId="0" borderId="0" applyProtection="0">
      <alignment vertical="center"/>
    </xf>
    <xf numFmtId="0" fontId="31" fillId="0" borderId="0">
      <alignment vertical="center"/>
    </xf>
    <xf numFmtId="0" fontId="0" fillId="0" borderId="0" applyProtection="0">
      <alignment vertical="center"/>
    </xf>
    <xf numFmtId="0" fontId="0" fillId="0" borderId="0">
      <alignment vertical="center"/>
    </xf>
    <xf numFmtId="0" fontId="31"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31" fillId="0" borderId="0" applyProtection="0">
      <alignment vertical="center"/>
    </xf>
    <xf numFmtId="0" fontId="31" fillId="0" borderId="0">
      <alignment vertical="center"/>
    </xf>
    <xf numFmtId="0" fontId="31"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31" fillId="0" borderId="0">
      <alignment vertical="center"/>
    </xf>
    <xf numFmtId="0" fontId="31"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64" fillId="0" borderId="0">
      <alignment vertical="center"/>
    </xf>
    <xf numFmtId="0" fontId="64"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64" fillId="0" borderId="0" applyProtection="0">
      <alignment vertical="center"/>
    </xf>
    <xf numFmtId="0" fontId="64" fillId="0" borderId="0">
      <alignment vertical="center"/>
    </xf>
    <xf numFmtId="0" fontId="0" fillId="0" borderId="0" applyProtection="0">
      <alignment vertical="center"/>
    </xf>
    <xf numFmtId="0" fontId="0" fillId="0" borderId="0">
      <alignment vertical="center"/>
    </xf>
    <xf numFmtId="0" fontId="64"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64" fillId="0" borderId="0" applyProtection="0">
      <alignment vertical="center"/>
    </xf>
    <xf numFmtId="0" fontId="64" fillId="0" borderId="0">
      <alignment vertical="center"/>
    </xf>
    <xf numFmtId="0" fontId="64"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64" fillId="0" borderId="0">
      <alignment vertical="center"/>
    </xf>
    <xf numFmtId="0" fontId="64" fillId="0" borderId="0" applyProtection="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pplyProtection="0">
      <alignment vertical="center"/>
    </xf>
    <xf numFmtId="0" fontId="66" fillId="46" borderId="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Protection="0">
      <alignment vertical="center"/>
    </xf>
    <xf numFmtId="0" fontId="66" fillId="46" borderId="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Protection="0">
      <alignment vertical="center"/>
    </xf>
    <xf numFmtId="0" fontId="66" fillId="46" borderId="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Protection="0">
      <alignment vertical="center"/>
    </xf>
    <xf numFmtId="0" fontId="66" fillId="46" borderId="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Protection="0">
      <alignment vertical="center"/>
    </xf>
    <xf numFmtId="0" fontId="66" fillId="46" borderId="0" applyNumberFormat="0" applyBorder="0" applyAlignment="0" applyProtection="0">
      <alignment vertical="center"/>
    </xf>
    <xf numFmtId="0" fontId="66" fillId="46" borderId="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8" borderId="0" applyNumberFormat="0" applyBorder="0" applyAlignment="0" applyProtection="0">
      <alignment vertical="center"/>
    </xf>
    <xf numFmtId="0" fontId="66" fillId="46" borderId="0" applyNumberFormat="0" applyBorder="0" applyAlignment="0" applyProtection="0">
      <alignment vertical="center"/>
    </xf>
    <xf numFmtId="0" fontId="66" fillId="8"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Protection="0">
      <alignment vertical="center"/>
    </xf>
    <xf numFmtId="0" fontId="66" fillId="46" borderId="0" applyNumberFormat="0" applyBorder="0" applyAlignment="0" applyProtection="0">
      <alignment vertical="center"/>
    </xf>
    <xf numFmtId="0" fontId="66" fillId="46" borderId="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Protection="0">
      <alignment vertical="center"/>
    </xf>
    <xf numFmtId="0" fontId="66" fillId="46" borderId="0" applyProtection="0">
      <alignment vertical="center"/>
    </xf>
    <xf numFmtId="0" fontId="66" fillId="46" borderId="0" applyNumberFormat="0" applyBorder="0" applyAlignment="0" applyProtection="0">
      <alignment vertical="center"/>
    </xf>
    <xf numFmtId="0" fontId="66" fillId="46" borderId="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Protection="0">
      <alignment vertical="center"/>
    </xf>
    <xf numFmtId="0" fontId="66" fillId="46" borderId="0" applyProtection="0">
      <alignment vertical="center"/>
    </xf>
    <xf numFmtId="0" fontId="66" fillId="46" borderId="0" applyNumberFormat="0" applyBorder="0" applyAlignment="0" applyProtection="0">
      <alignment vertical="center"/>
    </xf>
    <xf numFmtId="0" fontId="66" fillId="46" borderId="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Protection="0">
      <alignment vertical="center"/>
    </xf>
    <xf numFmtId="0" fontId="66" fillId="46" borderId="0" applyProtection="0">
      <alignment vertical="center"/>
    </xf>
    <xf numFmtId="0" fontId="66" fillId="46" borderId="0" applyNumberFormat="0" applyBorder="0" applyAlignment="0" applyProtection="0">
      <alignment vertical="center"/>
    </xf>
    <xf numFmtId="0" fontId="66" fillId="46" borderId="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Protection="0">
      <alignment vertical="center"/>
    </xf>
    <xf numFmtId="0" fontId="66" fillId="46" borderId="0" applyProtection="0">
      <alignment vertical="center"/>
    </xf>
    <xf numFmtId="0" fontId="66" fillId="46" borderId="0" applyNumberFormat="0" applyBorder="0" applyAlignment="0" applyProtection="0">
      <alignment vertical="center"/>
    </xf>
    <xf numFmtId="0" fontId="66" fillId="46" borderId="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Protection="0">
      <alignment vertical="center"/>
    </xf>
    <xf numFmtId="0" fontId="66" fillId="46" borderId="0" applyProtection="0">
      <alignment vertical="center"/>
    </xf>
    <xf numFmtId="0" fontId="66" fillId="46" borderId="0" applyNumberFormat="0" applyBorder="0" applyAlignment="0" applyProtection="0">
      <alignment vertical="center"/>
    </xf>
    <xf numFmtId="0" fontId="66" fillId="46" borderId="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Protection="0">
      <alignment vertical="center"/>
    </xf>
    <xf numFmtId="0" fontId="66" fillId="46" borderId="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Protection="0">
      <alignment vertical="center"/>
    </xf>
    <xf numFmtId="0" fontId="66" fillId="47" borderId="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Protection="0">
      <alignment vertical="center"/>
    </xf>
    <xf numFmtId="0" fontId="66" fillId="47" borderId="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Protection="0">
      <alignment vertical="center"/>
    </xf>
    <xf numFmtId="0" fontId="66" fillId="47" borderId="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Protection="0">
      <alignment vertical="center"/>
    </xf>
    <xf numFmtId="0" fontId="66" fillId="47" borderId="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Protection="0">
      <alignment vertical="center"/>
    </xf>
    <xf numFmtId="0" fontId="66" fillId="47" borderId="0" applyNumberFormat="0" applyBorder="0" applyAlignment="0" applyProtection="0">
      <alignment vertical="center"/>
    </xf>
    <xf numFmtId="0" fontId="66" fillId="47" borderId="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12" borderId="0" applyNumberFormat="0" applyBorder="0" applyAlignment="0" applyProtection="0">
      <alignment vertical="center"/>
    </xf>
    <xf numFmtId="0" fontId="66" fillId="47" borderId="0" applyNumberFormat="0" applyBorder="0" applyAlignment="0" applyProtection="0">
      <alignment vertical="center"/>
    </xf>
    <xf numFmtId="0" fontId="66" fillId="12"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Protection="0">
      <alignment vertical="center"/>
    </xf>
    <xf numFmtId="0" fontId="66" fillId="47" borderId="0" applyNumberFormat="0" applyBorder="0" applyAlignment="0" applyProtection="0">
      <alignment vertical="center"/>
    </xf>
    <xf numFmtId="0" fontId="66" fillId="47" borderId="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Protection="0">
      <alignment vertical="center"/>
    </xf>
    <xf numFmtId="0" fontId="66" fillId="47" borderId="0" applyProtection="0">
      <alignment vertical="center"/>
    </xf>
    <xf numFmtId="0" fontId="66" fillId="47" borderId="0" applyNumberFormat="0" applyBorder="0" applyAlignment="0" applyProtection="0">
      <alignment vertical="center"/>
    </xf>
    <xf numFmtId="0" fontId="66" fillId="47" borderId="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Protection="0">
      <alignment vertical="center"/>
    </xf>
    <xf numFmtId="0" fontId="66" fillId="47" borderId="0" applyProtection="0">
      <alignment vertical="center"/>
    </xf>
    <xf numFmtId="0" fontId="66" fillId="47" borderId="0" applyNumberFormat="0" applyBorder="0" applyAlignment="0" applyProtection="0">
      <alignment vertical="center"/>
    </xf>
    <xf numFmtId="0" fontId="66" fillId="47" borderId="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Protection="0">
      <alignment vertical="center"/>
    </xf>
    <xf numFmtId="0" fontId="66" fillId="47" borderId="0" applyProtection="0">
      <alignment vertical="center"/>
    </xf>
    <xf numFmtId="0" fontId="66" fillId="47" borderId="0" applyNumberFormat="0" applyBorder="0" applyAlignment="0" applyProtection="0">
      <alignment vertical="center"/>
    </xf>
    <xf numFmtId="0" fontId="66" fillId="47" borderId="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Protection="0">
      <alignment vertical="center"/>
    </xf>
    <xf numFmtId="0" fontId="66" fillId="47" borderId="0" applyProtection="0">
      <alignment vertical="center"/>
    </xf>
    <xf numFmtId="0" fontId="66" fillId="47" borderId="0" applyNumberFormat="0" applyBorder="0" applyAlignment="0" applyProtection="0">
      <alignment vertical="center"/>
    </xf>
    <xf numFmtId="0" fontId="66" fillId="47" borderId="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Protection="0">
      <alignment vertical="center"/>
    </xf>
    <xf numFmtId="0" fontId="66" fillId="47" borderId="0" applyProtection="0">
      <alignment vertical="center"/>
    </xf>
    <xf numFmtId="0" fontId="66" fillId="47" borderId="0" applyNumberFormat="0" applyBorder="0" applyAlignment="0" applyProtection="0">
      <alignment vertical="center"/>
    </xf>
    <xf numFmtId="0" fontId="66" fillId="47" borderId="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Protection="0">
      <alignment vertical="center"/>
    </xf>
    <xf numFmtId="0" fontId="66" fillId="47" borderId="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NumberFormat="0" applyBorder="0" applyAlignment="0" applyProtection="0">
      <alignment vertical="center"/>
    </xf>
    <xf numFmtId="0" fontId="66" fillId="47" borderId="0" applyProtection="0">
      <alignment vertical="center"/>
    </xf>
    <xf numFmtId="0" fontId="66" fillId="10" borderId="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Protection="0">
      <alignment vertical="center"/>
    </xf>
    <xf numFmtId="0" fontId="66" fillId="10" borderId="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Protection="0">
      <alignment vertical="center"/>
    </xf>
    <xf numFmtId="0" fontId="66" fillId="10" borderId="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Protection="0">
      <alignment vertical="center"/>
    </xf>
    <xf numFmtId="0" fontId="66" fillId="10" borderId="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Protection="0">
      <alignment vertical="center"/>
    </xf>
    <xf numFmtId="0" fontId="66" fillId="10" borderId="0" applyNumberFormat="0" applyBorder="0" applyAlignment="0" applyProtection="0">
      <alignment vertical="center"/>
    </xf>
    <xf numFmtId="0" fontId="66" fillId="10" borderId="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48" borderId="0" applyNumberFormat="0" applyBorder="0" applyAlignment="0" applyProtection="0">
      <alignment vertical="center"/>
    </xf>
    <xf numFmtId="0" fontId="66" fillId="10" borderId="0" applyNumberFormat="0" applyBorder="0" applyAlignment="0" applyProtection="0">
      <alignment vertical="center"/>
    </xf>
    <xf numFmtId="0" fontId="66" fillId="48"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Protection="0">
      <alignment vertical="center"/>
    </xf>
    <xf numFmtId="0" fontId="66" fillId="10" borderId="0" applyNumberFormat="0" applyBorder="0" applyAlignment="0" applyProtection="0">
      <alignment vertical="center"/>
    </xf>
    <xf numFmtId="0" fontId="66" fillId="10" borderId="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Protection="0">
      <alignment vertical="center"/>
    </xf>
    <xf numFmtId="0" fontId="66" fillId="10" borderId="0" applyProtection="0">
      <alignment vertical="center"/>
    </xf>
    <xf numFmtId="0" fontId="66" fillId="10" borderId="0" applyNumberFormat="0" applyBorder="0" applyAlignment="0" applyProtection="0">
      <alignment vertical="center"/>
    </xf>
    <xf numFmtId="0" fontId="66" fillId="10" borderId="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Protection="0">
      <alignment vertical="center"/>
    </xf>
    <xf numFmtId="0" fontId="66" fillId="10" borderId="0" applyProtection="0">
      <alignment vertical="center"/>
    </xf>
    <xf numFmtId="0" fontId="66" fillId="10" borderId="0" applyNumberFormat="0" applyBorder="0" applyAlignment="0" applyProtection="0">
      <alignment vertical="center"/>
    </xf>
    <xf numFmtId="0" fontId="66" fillId="10" borderId="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Protection="0">
      <alignment vertical="center"/>
    </xf>
    <xf numFmtId="0" fontId="66" fillId="10" borderId="0" applyProtection="0">
      <alignment vertical="center"/>
    </xf>
    <xf numFmtId="0" fontId="66" fillId="10" borderId="0" applyNumberFormat="0" applyBorder="0" applyAlignment="0" applyProtection="0">
      <alignment vertical="center"/>
    </xf>
    <xf numFmtId="0" fontId="66" fillId="10" borderId="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Protection="0">
      <alignment vertical="center"/>
    </xf>
    <xf numFmtId="0" fontId="66" fillId="10" borderId="0" applyProtection="0">
      <alignment vertical="center"/>
    </xf>
    <xf numFmtId="0" fontId="66" fillId="10" borderId="0" applyNumberFormat="0" applyBorder="0" applyAlignment="0" applyProtection="0">
      <alignment vertical="center"/>
    </xf>
    <xf numFmtId="0" fontId="66" fillId="10" borderId="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Protection="0">
      <alignment vertical="center"/>
    </xf>
    <xf numFmtId="0" fontId="66" fillId="10" borderId="0" applyProtection="0">
      <alignment vertical="center"/>
    </xf>
    <xf numFmtId="0" fontId="66" fillId="10" borderId="0" applyNumberFormat="0" applyBorder="0" applyAlignment="0" applyProtection="0">
      <alignment vertical="center"/>
    </xf>
    <xf numFmtId="0" fontId="66" fillId="10" borderId="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Protection="0">
      <alignment vertical="center"/>
    </xf>
    <xf numFmtId="0" fontId="66" fillId="10" borderId="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8" borderId="0" applyNumberFormat="0" applyBorder="0" applyAlignment="0" applyProtection="0">
      <alignment vertical="center"/>
    </xf>
    <xf numFmtId="0" fontId="66" fillId="49" borderId="0" applyNumberFormat="0" applyBorder="0" applyAlignment="0" applyProtection="0">
      <alignment vertical="center"/>
    </xf>
    <xf numFmtId="0" fontId="66" fillId="8"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50" borderId="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Protection="0">
      <alignment vertical="center"/>
    </xf>
    <xf numFmtId="0" fontId="66" fillId="50" borderId="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Protection="0">
      <alignment vertical="center"/>
    </xf>
    <xf numFmtId="0" fontId="66" fillId="50" borderId="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Protection="0">
      <alignment vertical="center"/>
    </xf>
    <xf numFmtId="0" fontId="66" fillId="50" borderId="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Protection="0">
      <alignment vertical="center"/>
    </xf>
    <xf numFmtId="0" fontId="66" fillId="50" borderId="0" applyNumberFormat="0" applyBorder="0" applyAlignment="0" applyProtection="0">
      <alignment vertical="center"/>
    </xf>
    <xf numFmtId="0" fontId="66" fillId="50" borderId="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Protection="0">
      <alignment vertical="center"/>
    </xf>
    <xf numFmtId="0" fontId="66" fillId="50" borderId="0" applyNumberFormat="0" applyBorder="0" applyAlignment="0" applyProtection="0">
      <alignment vertical="center"/>
    </xf>
    <xf numFmtId="0" fontId="66" fillId="50" borderId="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Protection="0">
      <alignment vertical="center"/>
    </xf>
    <xf numFmtId="0" fontId="66" fillId="50" borderId="0" applyProtection="0">
      <alignment vertical="center"/>
    </xf>
    <xf numFmtId="0" fontId="66" fillId="50" borderId="0" applyNumberFormat="0" applyBorder="0" applyAlignment="0" applyProtection="0">
      <alignment vertical="center"/>
    </xf>
    <xf numFmtId="0" fontId="66" fillId="50" borderId="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Protection="0">
      <alignment vertical="center"/>
    </xf>
    <xf numFmtId="0" fontId="66" fillId="50" borderId="0" applyProtection="0">
      <alignment vertical="center"/>
    </xf>
    <xf numFmtId="0" fontId="66" fillId="50" borderId="0" applyNumberFormat="0" applyBorder="0" applyAlignment="0" applyProtection="0">
      <alignment vertical="center"/>
    </xf>
    <xf numFmtId="0" fontId="66" fillId="50" borderId="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Protection="0">
      <alignment vertical="center"/>
    </xf>
    <xf numFmtId="0" fontId="66" fillId="50" borderId="0" applyProtection="0">
      <alignment vertical="center"/>
    </xf>
    <xf numFmtId="0" fontId="66" fillId="50" borderId="0" applyNumberFormat="0" applyBorder="0" applyAlignment="0" applyProtection="0">
      <alignment vertical="center"/>
    </xf>
    <xf numFmtId="0" fontId="66" fillId="50" borderId="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Protection="0">
      <alignment vertical="center"/>
    </xf>
    <xf numFmtId="0" fontId="66" fillId="50" borderId="0" applyProtection="0">
      <alignment vertical="center"/>
    </xf>
    <xf numFmtId="0" fontId="66" fillId="50" borderId="0" applyNumberFormat="0" applyBorder="0" applyAlignment="0" applyProtection="0">
      <alignment vertical="center"/>
    </xf>
    <xf numFmtId="0" fontId="66" fillId="50" borderId="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Protection="0">
      <alignment vertical="center"/>
    </xf>
    <xf numFmtId="0" fontId="66" fillId="50" borderId="0" applyProtection="0">
      <alignment vertical="center"/>
    </xf>
    <xf numFmtId="0" fontId="66" fillId="50" borderId="0" applyNumberFormat="0" applyBorder="0" applyAlignment="0" applyProtection="0">
      <alignment vertical="center"/>
    </xf>
    <xf numFmtId="0" fontId="66" fillId="50" borderId="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Protection="0">
      <alignment vertical="center"/>
    </xf>
    <xf numFmtId="0" fontId="66" fillId="50" borderId="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Protection="0">
      <alignment vertical="center"/>
    </xf>
    <xf numFmtId="0" fontId="66" fillId="12" borderId="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Protection="0">
      <alignment vertical="center"/>
    </xf>
    <xf numFmtId="0" fontId="66" fillId="12" borderId="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Protection="0">
      <alignment vertical="center"/>
    </xf>
    <xf numFmtId="0" fontId="66" fillId="12" borderId="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Protection="0">
      <alignment vertical="center"/>
    </xf>
    <xf numFmtId="0" fontId="66" fillId="12" borderId="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Protection="0">
      <alignment vertical="center"/>
    </xf>
    <xf numFmtId="0" fontId="66" fillId="12" borderId="0" applyNumberFormat="0" applyBorder="0" applyAlignment="0" applyProtection="0">
      <alignment vertical="center"/>
    </xf>
    <xf numFmtId="0" fontId="66" fillId="12" borderId="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Protection="0">
      <alignment vertical="center"/>
    </xf>
    <xf numFmtId="0" fontId="66" fillId="12" borderId="0" applyNumberFormat="0" applyBorder="0" applyAlignment="0" applyProtection="0">
      <alignment vertical="center"/>
    </xf>
    <xf numFmtId="0" fontId="66" fillId="12" borderId="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Protection="0">
      <alignment vertical="center"/>
    </xf>
    <xf numFmtId="0" fontId="66" fillId="12" borderId="0" applyProtection="0">
      <alignment vertical="center"/>
    </xf>
    <xf numFmtId="0" fontId="66" fillId="12" borderId="0" applyNumberFormat="0" applyBorder="0" applyAlignment="0" applyProtection="0">
      <alignment vertical="center"/>
    </xf>
    <xf numFmtId="0" fontId="66" fillId="12" borderId="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Protection="0">
      <alignment vertical="center"/>
    </xf>
    <xf numFmtId="0" fontId="66" fillId="12" borderId="0" applyProtection="0">
      <alignment vertical="center"/>
    </xf>
    <xf numFmtId="0" fontId="66" fillId="12" borderId="0" applyNumberFormat="0" applyBorder="0" applyAlignment="0" applyProtection="0">
      <alignment vertical="center"/>
    </xf>
    <xf numFmtId="0" fontId="66" fillId="12" borderId="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Protection="0">
      <alignment vertical="center"/>
    </xf>
    <xf numFmtId="0" fontId="66" fillId="12" borderId="0" applyProtection="0">
      <alignment vertical="center"/>
    </xf>
    <xf numFmtId="0" fontId="66" fillId="12" borderId="0" applyNumberFormat="0" applyBorder="0" applyAlignment="0" applyProtection="0">
      <alignment vertical="center"/>
    </xf>
    <xf numFmtId="0" fontId="66" fillId="12" borderId="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Protection="0">
      <alignment vertical="center"/>
    </xf>
    <xf numFmtId="0" fontId="66" fillId="12" borderId="0" applyProtection="0">
      <alignment vertical="center"/>
    </xf>
    <xf numFmtId="0" fontId="66" fillId="12" borderId="0" applyNumberFormat="0" applyBorder="0" applyAlignment="0" applyProtection="0">
      <alignment vertical="center"/>
    </xf>
    <xf numFmtId="0" fontId="66" fillId="12" borderId="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Protection="0">
      <alignment vertical="center"/>
    </xf>
    <xf numFmtId="0" fontId="66" fillId="12" borderId="0" applyProtection="0">
      <alignment vertical="center"/>
    </xf>
    <xf numFmtId="0" fontId="66" fillId="12" borderId="0" applyNumberFormat="0" applyBorder="0" applyAlignment="0" applyProtection="0">
      <alignment vertical="center"/>
    </xf>
    <xf numFmtId="0" fontId="66" fillId="12" borderId="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Protection="0">
      <alignment vertical="center"/>
    </xf>
    <xf numFmtId="0" fontId="66" fillId="12" borderId="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Protection="0">
      <alignment vertical="center"/>
    </xf>
    <xf numFmtId="0" fontId="66" fillId="50" borderId="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Protection="0">
      <alignment vertical="center"/>
    </xf>
    <xf numFmtId="0" fontId="66" fillId="50" borderId="0" applyNumberFormat="0" applyBorder="0" applyAlignment="0" applyProtection="0">
      <alignment vertical="center"/>
    </xf>
    <xf numFmtId="0" fontId="66" fillId="12" borderId="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Protection="0">
      <alignment vertical="center"/>
    </xf>
    <xf numFmtId="0" fontId="66" fillId="12" borderId="0" applyNumberFormat="0" applyBorder="0" applyAlignment="0" applyProtection="0">
      <alignment vertical="center"/>
    </xf>
    <xf numFmtId="0" fontId="66" fillId="8" borderId="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Protection="0">
      <alignment vertical="center"/>
    </xf>
    <xf numFmtId="0" fontId="66" fillId="8" borderId="0" applyNumberFormat="0" applyBorder="0" applyAlignment="0" applyProtection="0">
      <alignment vertical="center"/>
    </xf>
    <xf numFmtId="0" fontId="66" fillId="48" borderId="0" applyProtection="0">
      <alignment vertical="center"/>
    </xf>
    <xf numFmtId="0" fontId="66" fillId="48" borderId="0" applyNumberFormat="0" applyBorder="0" applyAlignment="0" applyProtection="0">
      <alignment vertical="center"/>
    </xf>
    <xf numFmtId="0" fontId="66" fillId="48" borderId="0" applyNumberFormat="0" applyBorder="0" applyAlignment="0" applyProtection="0">
      <alignment vertical="center"/>
    </xf>
    <xf numFmtId="0" fontId="66" fillId="48" borderId="0" applyProtection="0">
      <alignment vertical="center"/>
    </xf>
    <xf numFmtId="0" fontId="66" fillId="48" borderId="0" applyNumberFormat="0" applyBorder="0" applyAlignment="0" applyProtection="0">
      <alignment vertical="center"/>
    </xf>
    <xf numFmtId="0" fontId="66" fillId="46" borderId="0" applyProtection="0">
      <alignment vertical="center"/>
    </xf>
    <xf numFmtId="0" fontId="66" fillId="46" borderId="0" applyNumberFormat="0" applyBorder="0" applyAlignment="0" applyProtection="0">
      <alignment vertical="center"/>
    </xf>
    <xf numFmtId="0" fontId="66" fillId="46" borderId="0" applyNumberFormat="0" applyBorder="0" applyAlignment="0" applyProtection="0">
      <alignment vertical="center"/>
    </xf>
    <xf numFmtId="0" fontId="66" fillId="46" borderId="0" applyProtection="0">
      <alignment vertical="center"/>
    </xf>
    <xf numFmtId="0" fontId="66" fillId="46" borderId="0" applyNumberFormat="0" applyBorder="0" applyAlignment="0" applyProtection="0">
      <alignment vertical="center"/>
    </xf>
    <xf numFmtId="0" fontId="66" fillId="10" borderId="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Protection="0">
      <alignment vertical="center"/>
    </xf>
    <xf numFmtId="0" fontId="66" fillId="10" borderId="0" applyNumberFormat="0" applyBorder="0" applyAlignment="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7" borderId="0" applyNumberFormat="0" applyBorder="0" applyAlignment="0" applyProtection="0">
      <alignment vertical="center"/>
    </xf>
    <xf numFmtId="0" fontId="66" fillId="51" borderId="0" applyNumberFormat="0" applyBorder="0" applyAlignment="0" applyProtection="0">
      <alignment vertical="center"/>
    </xf>
    <xf numFmtId="0" fontId="66" fillId="7"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2" borderId="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Protection="0">
      <alignment vertical="center"/>
    </xf>
    <xf numFmtId="0" fontId="66" fillId="52" borderId="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Protection="0">
      <alignment vertical="center"/>
    </xf>
    <xf numFmtId="0" fontId="66" fillId="52" borderId="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Protection="0">
      <alignment vertical="center"/>
    </xf>
    <xf numFmtId="0" fontId="66" fillId="52" borderId="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Protection="0">
      <alignment vertical="center"/>
    </xf>
    <xf numFmtId="0" fontId="66" fillId="52" borderId="0" applyNumberFormat="0" applyBorder="0" applyAlignment="0" applyProtection="0">
      <alignment vertical="center"/>
    </xf>
    <xf numFmtId="0" fontId="66" fillId="52" borderId="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Protection="0">
      <alignment vertical="center"/>
    </xf>
    <xf numFmtId="0" fontId="66" fillId="52" borderId="0" applyNumberFormat="0" applyBorder="0" applyAlignment="0" applyProtection="0">
      <alignment vertical="center"/>
    </xf>
    <xf numFmtId="0" fontId="66" fillId="52" borderId="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Protection="0">
      <alignment vertical="center"/>
    </xf>
    <xf numFmtId="0" fontId="66" fillId="52" borderId="0" applyProtection="0">
      <alignment vertical="center"/>
    </xf>
    <xf numFmtId="0" fontId="66" fillId="52" borderId="0" applyNumberFormat="0" applyBorder="0" applyAlignment="0" applyProtection="0">
      <alignment vertical="center"/>
    </xf>
    <xf numFmtId="0" fontId="66" fillId="52" borderId="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Protection="0">
      <alignment vertical="center"/>
    </xf>
    <xf numFmtId="0" fontId="66" fillId="52" borderId="0" applyProtection="0">
      <alignment vertical="center"/>
    </xf>
    <xf numFmtId="0" fontId="66" fillId="52" borderId="0" applyNumberFormat="0" applyBorder="0" applyAlignment="0" applyProtection="0">
      <alignment vertical="center"/>
    </xf>
    <xf numFmtId="0" fontId="66" fillId="52" borderId="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Protection="0">
      <alignment vertical="center"/>
    </xf>
    <xf numFmtId="0" fontId="66" fillId="52" borderId="0" applyProtection="0">
      <alignment vertical="center"/>
    </xf>
    <xf numFmtId="0" fontId="66" fillId="52" borderId="0" applyNumberFormat="0" applyBorder="0" applyAlignment="0" applyProtection="0">
      <alignment vertical="center"/>
    </xf>
    <xf numFmtId="0" fontId="66" fillId="52" borderId="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Protection="0">
      <alignment vertical="center"/>
    </xf>
    <xf numFmtId="0" fontId="66" fillId="52" borderId="0" applyProtection="0">
      <alignment vertical="center"/>
    </xf>
    <xf numFmtId="0" fontId="66" fillId="52" borderId="0" applyNumberFormat="0" applyBorder="0" applyAlignment="0" applyProtection="0">
      <alignment vertical="center"/>
    </xf>
    <xf numFmtId="0" fontId="66" fillId="52" borderId="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Protection="0">
      <alignment vertical="center"/>
    </xf>
    <xf numFmtId="0" fontId="66" fillId="52" borderId="0" applyProtection="0">
      <alignment vertical="center"/>
    </xf>
    <xf numFmtId="0" fontId="66" fillId="52" borderId="0" applyNumberFormat="0" applyBorder="0" applyAlignment="0" applyProtection="0">
      <alignment vertical="center"/>
    </xf>
    <xf numFmtId="0" fontId="66" fillId="52" borderId="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Protection="0">
      <alignment vertical="center"/>
    </xf>
    <xf numFmtId="0" fontId="66" fillId="52" borderId="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Protection="0">
      <alignment vertical="center"/>
    </xf>
    <xf numFmtId="0" fontId="66" fillId="13" borderId="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Protection="0">
      <alignment vertical="center"/>
    </xf>
    <xf numFmtId="0" fontId="66" fillId="13" borderId="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Protection="0">
      <alignment vertical="center"/>
    </xf>
    <xf numFmtId="0" fontId="66" fillId="13" borderId="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Protection="0">
      <alignment vertical="center"/>
    </xf>
    <xf numFmtId="0" fontId="66" fillId="13" borderId="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Protection="0">
      <alignment vertical="center"/>
    </xf>
    <xf numFmtId="0" fontId="66" fillId="13" borderId="0" applyNumberFormat="0" applyBorder="0" applyAlignment="0" applyProtection="0">
      <alignment vertical="center"/>
    </xf>
    <xf numFmtId="0" fontId="66" fillId="13" borderId="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53" borderId="0" applyNumberFormat="0" applyBorder="0" applyAlignment="0" applyProtection="0">
      <alignment vertical="center"/>
    </xf>
    <xf numFmtId="0" fontId="66" fillId="13" borderId="0" applyNumberFormat="0" applyBorder="0" applyAlignment="0" applyProtection="0">
      <alignment vertical="center"/>
    </xf>
    <xf numFmtId="0" fontId="66" fillId="5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Protection="0">
      <alignment vertical="center"/>
    </xf>
    <xf numFmtId="0" fontId="66" fillId="13" borderId="0" applyNumberFormat="0" applyBorder="0" applyAlignment="0" applyProtection="0">
      <alignment vertical="center"/>
    </xf>
    <xf numFmtId="0" fontId="66" fillId="13" borderId="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Protection="0">
      <alignment vertical="center"/>
    </xf>
    <xf numFmtId="0" fontId="66" fillId="13" borderId="0" applyProtection="0">
      <alignment vertical="center"/>
    </xf>
    <xf numFmtId="0" fontId="66" fillId="13" borderId="0" applyNumberFormat="0" applyBorder="0" applyAlignment="0" applyProtection="0">
      <alignment vertical="center"/>
    </xf>
    <xf numFmtId="0" fontId="66" fillId="13" borderId="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Protection="0">
      <alignment vertical="center"/>
    </xf>
    <xf numFmtId="0" fontId="66" fillId="13" borderId="0" applyProtection="0">
      <alignment vertical="center"/>
    </xf>
    <xf numFmtId="0" fontId="66" fillId="13" borderId="0" applyNumberFormat="0" applyBorder="0" applyAlignment="0" applyProtection="0">
      <alignment vertical="center"/>
    </xf>
    <xf numFmtId="0" fontId="66" fillId="13" borderId="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Protection="0">
      <alignment vertical="center"/>
    </xf>
    <xf numFmtId="0" fontId="66" fillId="13" borderId="0" applyProtection="0">
      <alignment vertical="center"/>
    </xf>
    <xf numFmtId="0" fontId="66" fillId="13" borderId="0" applyNumberFormat="0" applyBorder="0" applyAlignment="0" applyProtection="0">
      <alignment vertical="center"/>
    </xf>
    <xf numFmtId="0" fontId="66" fillId="13" borderId="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Protection="0">
      <alignment vertical="center"/>
    </xf>
    <xf numFmtId="0" fontId="66" fillId="13" borderId="0" applyProtection="0">
      <alignment vertical="center"/>
    </xf>
    <xf numFmtId="0" fontId="66" fillId="13" borderId="0" applyNumberFormat="0" applyBorder="0" applyAlignment="0" applyProtection="0">
      <alignment vertical="center"/>
    </xf>
    <xf numFmtId="0" fontId="66" fillId="13" borderId="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Protection="0">
      <alignment vertical="center"/>
    </xf>
    <xf numFmtId="0" fontId="66" fillId="13" borderId="0" applyProtection="0">
      <alignment vertical="center"/>
    </xf>
    <xf numFmtId="0" fontId="66" fillId="13" borderId="0" applyNumberFormat="0" applyBorder="0" applyAlignment="0" applyProtection="0">
      <alignment vertical="center"/>
    </xf>
    <xf numFmtId="0" fontId="66" fillId="13" borderId="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Protection="0">
      <alignment vertical="center"/>
    </xf>
    <xf numFmtId="0" fontId="66" fillId="13" borderId="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7" borderId="0" applyNumberFormat="0" applyBorder="0" applyAlignment="0" applyProtection="0">
      <alignment vertical="center"/>
    </xf>
    <xf numFmtId="0" fontId="66" fillId="49" borderId="0" applyNumberFormat="0" applyBorder="0" applyAlignment="0" applyProtection="0">
      <alignment vertical="center"/>
    </xf>
    <xf numFmtId="0" fontId="66" fillId="7"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49" borderId="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15" borderId="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Protection="0">
      <alignment vertical="center"/>
    </xf>
    <xf numFmtId="0" fontId="66" fillId="15" borderId="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Protection="0">
      <alignment vertical="center"/>
    </xf>
    <xf numFmtId="0" fontId="66" fillId="15" borderId="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Protection="0">
      <alignment vertical="center"/>
    </xf>
    <xf numFmtId="0" fontId="66" fillId="15" borderId="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Protection="0">
      <alignment vertical="center"/>
    </xf>
    <xf numFmtId="0" fontId="66" fillId="15" borderId="0" applyNumberFormat="0" applyBorder="0" applyAlignment="0" applyProtection="0">
      <alignment vertical="center"/>
    </xf>
    <xf numFmtId="0" fontId="66" fillId="15" borderId="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2" borderId="0" applyNumberFormat="0" applyBorder="0" applyAlignment="0" applyProtection="0">
      <alignment vertical="center"/>
    </xf>
    <xf numFmtId="0" fontId="66" fillId="15" borderId="0" applyNumberFormat="0" applyBorder="0" applyAlignment="0" applyProtection="0">
      <alignment vertical="center"/>
    </xf>
    <xf numFmtId="0" fontId="66" fillId="12"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Protection="0">
      <alignment vertical="center"/>
    </xf>
    <xf numFmtId="0" fontId="66" fillId="15" borderId="0" applyNumberFormat="0" applyBorder="0" applyAlignment="0" applyProtection="0">
      <alignment vertical="center"/>
    </xf>
    <xf numFmtId="0" fontId="66" fillId="15" borderId="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Protection="0">
      <alignment vertical="center"/>
    </xf>
    <xf numFmtId="0" fontId="66" fillId="15" borderId="0" applyProtection="0">
      <alignment vertical="center"/>
    </xf>
    <xf numFmtId="0" fontId="66" fillId="15" borderId="0" applyNumberFormat="0" applyBorder="0" applyAlignment="0" applyProtection="0">
      <alignment vertical="center"/>
    </xf>
    <xf numFmtId="0" fontId="66" fillId="15" borderId="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Protection="0">
      <alignment vertical="center"/>
    </xf>
    <xf numFmtId="0" fontId="66" fillId="15" borderId="0" applyProtection="0">
      <alignment vertical="center"/>
    </xf>
    <xf numFmtId="0" fontId="66" fillId="15" borderId="0" applyNumberFormat="0" applyBorder="0" applyAlignment="0" applyProtection="0">
      <alignment vertical="center"/>
    </xf>
    <xf numFmtId="0" fontId="66" fillId="15" borderId="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Protection="0">
      <alignment vertical="center"/>
    </xf>
    <xf numFmtId="0" fontId="66" fillId="15" borderId="0" applyProtection="0">
      <alignment vertical="center"/>
    </xf>
    <xf numFmtId="0" fontId="66" fillId="15" borderId="0" applyNumberFormat="0" applyBorder="0" applyAlignment="0" applyProtection="0">
      <alignment vertical="center"/>
    </xf>
    <xf numFmtId="0" fontId="66" fillId="15" borderId="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Protection="0">
      <alignment vertical="center"/>
    </xf>
    <xf numFmtId="0" fontId="66" fillId="15" borderId="0" applyProtection="0">
      <alignment vertical="center"/>
    </xf>
    <xf numFmtId="0" fontId="66" fillId="15" borderId="0" applyNumberFormat="0" applyBorder="0" applyAlignment="0" applyProtection="0">
      <alignment vertical="center"/>
    </xf>
    <xf numFmtId="0" fontId="66" fillId="15" borderId="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Protection="0">
      <alignment vertical="center"/>
    </xf>
    <xf numFmtId="0" fontId="66" fillId="15" borderId="0" applyProtection="0">
      <alignment vertical="center"/>
    </xf>
    <xf numFmtId="0" fontId="66" fillId="15" borderId="0" applyNumberFormat="0" applyBorder="0" applyAlignment="0" applyProtection="0">
      <alignment vertical="center"/>
    </xf>
    <xf numFmtId="0" fontId="66" fillId="15" borderId="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Protection="0">
      <alignment vertical="center"/>
    </xf>
    <xf numFmtId="0" fontId="66" fillId="15" borderId="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12" borderId="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Protection="0">
      <alignment vertical="center"/>
    </xf>
    <xf numFmtId="0" fontId="66" fillId="12" borderId="0" applyNumberFormat="0" applyBorder="0" applyAlignment="0" applyProtection="0">
      <alignment vertical="center"/>
    </xf>
    <xf numFmtId="0" fontId="66" fillId="7" borderId="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Protection="0">
      <alignment vertical="center"/>
    </xf>
    <xf numFmtId="0" fontId="66" fillId="7" borderId="0" applyNumberFormat="0" applyBorder="0" applyAlignment="0" applyProtection="0">
      <alignment vertical="center"/>
    </xf>
    <xf numFmtId="0" fontId="66" fillId="53" borderId="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Protection="0">
      <alignment vertical="center"/>
    </xf>
    <xf numFmtId="0" fontId="66" fillId="53" borderId="0" applyNumberFormat="0" applyBorder="0" applyAlignment="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Protection="0">
      <alignment vertical="center"/>
    </xf>
    <xf numFmtId="0" fontId="66" fillId="51" borderId="0" applyNumberFormat="0" applyBorder="0" applyAlignment="0" applyProtection="0">
      <alignment vertical="center"/>
    </xf>
    <xf numFmtId="0" fontId="66" fillId="53" borderId="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Protection="0">
      <alignment vertical="center"/>
    </xf>
    <xf numFmtId="0" fontId="66" fillId="53" borderId="0" applyNumberFormat="0" applyBorder="0" applyAlignment="0" applyProtection="0">
      <alignment vertical="center"/>
    </xf>
    <xf numFmtId="0" fontId="67" fillId="54" borderId="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Protection="0">
      <alignment vertical="center"/>
    </xf>
    <xf numFmtId="0" fontId="67" fillId="54" borderId="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Protection="0">
      <alignment vertical="center"/>
    </xf>
    <xf numFmtId="0" fontId="67" fillId="54" borderId="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Protection="0">
      <alignment vertical="center"/>
    </xf>
    <xf numFmtId="0" fontId="67" fillId="54" borderId="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Protection="0">
      <alignment vertical="center"/>
    </xf>
    <xf numFmtId="0" fontId="67" fillId="54" borderId="0" applyNumberFormat="0" applyBorder="0" applyAlignment="0" applyProtection="0">
      <alignment vertical="center"/>
    </xf>
    <xf numFmtId="0" fontId="67" fillId="54" borderId="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8" fillId="1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Protection="0">
      <alignment vertical="center"/>
    </xf>
    <xf numFmtId="0" fontId="67" fillId="54" borderId="0" applyNumberFormat="0" applyBorder="0" applyAlignment="0" applyProtection="0">
      <alignment vertical="center"/>
    </xf>
    <xf numFmtId="0" fontId="67" fillId="54" borderId="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Protection="0">
      <alignment vertical="center"/>
    </xf>
    <xf numFmtId="0" fontId="67" fillId="54" borderId="0" applyProtection="0">
      <alignment vertical="center"/>
    </xf>
    <xf numFmtId="0" fontId="67" fillId="54" borderId="0" applyNumberFormat="0" applyBorder="0" applyAlignment="0" applyProtection="0">
      <alignment vertical="center"/>
    </xf>
    <xf numFmtId="0" fontId="67" fillId="54" borderId="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Protection="0">
      <alignment vertical="center"/>
    </xf>
    <xf numFmtId="0" fontId="67" fillId="54" borderId="0" applyProtection="0">
      <alignment vertical="center"/>
    </xf>
    <xf numFmtId="0" fontId="67" fillId="54" borderId="0" applyNumberFormat="0" applyBorder="0" applyAlignment="0" applyProtection="0">
      <alignment vertical="center"/>
    </xf>
    <xf numFmtId="0" fontId="67" fillId="54" borderId="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Protection="0">
      <alignment vertical="center"/>
    </xf>
    <xf numFmtId="0" fontId="67" fillId="54" borderId="0" applyProtection="0">
      <alignment vertical="center"/>
    </xf>
    <xf numFmtId="0" fontId="67" fillId="54" borderId="0" applyNumberFormat="0" applyBorder="0" applyAlignment="0" applyProtection="0">
      <alignment vertical="center"/>
    </xf>
    <xf numFmtId="0" fontId="67" fillId="54" borderId="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Protection="0">
      <alignment vertical="center"/>
    </xf>
    <xf numFmtId="0" fontId="67" fillId="54" borderId="0" applyProtection="0">
      <alignment vertical="center"/>
    </xf>
    <xf numFmtId="0" fontId="67" fillId="54" borderId="0" applyNumberFormat="0" applyBorder="0" applyAlignment="0" applyProtection="0">
      <alignment vertical="center"/>
    </xf>
    <xf numFmtId="0" fontId="67" fillId="54" borderId="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Protection="0">
      <alignment vertical="center"/>
    </xf>
    <xf numFmtId="0" fontId="67" fillId="54" borderId="0" applyProtection="0">
      <alignment vertical="center"/>
    </xf>
    <xf numFmtId="0" fontId="67" fillId="54" borderId="0" applyNumberFormat="0" applyBorder="0" applyAlignment="0" applyProtection="0">
      <alignment vertical="center"/>
    </xf>
    <xf numFmtId="0" fontId="67" fillId="54" borderId="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Protection="0">
      <alignment vertical="center"/>
    </xf>
    <xf numFmtId="0" fontId="67" fillId="54" borderId="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Protection="0">
      <alignment vertical="center"/>
    </xf>
    <xf numFmtId="0" fontId="67" fillId="52" borderId="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Protection="0">
      <alignment vertical="center"/>
    </xf>
    <xf numFmtId="0" fontId="67" fillId="52" borderId="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Protection="0">
      <alignment vertical="center"/>
    </xf>
    <xf numFmtId="0" fontId="67" fillId="52" borderId="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Protection="0">
      <alignment vertical="center"/>
    </xf>
    <xf numFmtId="0" fontId="67" fillId="52" borderId="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Protection="0">
      <alignment vertical="center"/>
    </xf>
    <xf numFmtId="0" fontId="67" fillId="52" borderId="0" applyNumberFormat="0" applyBorder="0" applyAlignment="0" applyProtection="0">
      <alignment vertical="center"/>
    </xf>
    <xf numFmtId="0" fontId="67" fillId="52" borderId="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8"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Protection="0">
      <alignment vertical="center"/>
    </xf>
    <xf numFmtId="0" fontId="67" fillId="52" borderId="0" applyNumberFormat="0" applyBorder="0" applyAlignment="0" applyProtection="0">
      <alignment vertical="center"/>
    </xf>
    <xf numFmtId="0" fontId="67" fillId="52" borderId="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Protection="0">
      <alignment vertical="center"/>
    </xf>
    <xf numFmtId="0" fontId="67" fillId="52" borderId="0" applyProtection="0">
      <alignment vertical="center"/>
    </xf>
    <xf numFmtId="0" fontId="67" fillId="52" borderId="0" applyNumberFormat="0" applyBorder="0" applyAlignment="0" applyProtection="0">
      <alignment vertical="center"/>
    </xf>
    <xf numFmtId="0" fontId="67" fillId="52" borderId="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Protection="0">
      <alignment vertical="center"/>
    </xf>
    <xf numFmtId="0" fontId="67" fillId="52" borderId="0" applyProtection="0">
      <alignment vertical="center"/>
    </xf>
    <xf numFmtId="0" fontId="67" fillId="52" borderId="0" applyNumberFormat="0" applyBorder="0" applyAlignment="0" applyProtection="0">
      <alignment vertical="center"/>
    </xf>
    <xf numFmtId="0" fontId="67" fillId="52" borderId="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Protection="0">
      <alignment vertical="center"/>
    </xf>
    <xf numFmtId="0" fontId="67" fillId="52" borderId="0" applyProtection="0">
      <alignment vertical="center"/>
    </xf>
    <xf numFmtId="0" fontId="67" fillId="52" borderId="0" applyNumberFormat="0" applyBorder="0" applyAlignment="0" applyProtection="0">
      <alignment vertical="center"/>
    </xf>
    <xf numFmtId="0" fontId="67" fillId="52" borderId="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Protection="0">
      <alignment vertical="center"/>
    </xf>
    <xf numFmtId="0" fontId="67" fillId="52" borderId="0" applyProtection="0">
      <alignment vertical="center"/>
    </xf>
    <xf numFmtId="0" fontId="67" fillId="52" borderId="0" applyNumberFormat="0" applyBorder="0" applyAlignment="0" applyProtection="0">
      <alignment vertical="center"/>
    </xf>
    <xf numFmtId="0" fontId="67" fillId="52" borderId="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Protection="0">
      <alignment vertical="center"/>
    </xf>
    <xf numFmtId="0" fontId="67" fillId="52" borderId="0" applyProtection="0">
      <alignment vertical="center"/>
    </xf>
    <xf numFmtId="0" fontId="67" fillId="52" borderId="0" applyNumberFormat="0" applyBorder="0" applyAlignment="0" applyProtection="0">
      <alignment vertical="center"/>
    </xf>
    <xf numFmtId="0" fontId="67" fillId="52" borderId="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Protection="0">
      <alignment vertical="center"/>
    </xf>
    <xf numFmtId="0" fontId="67" fillId="52" borderId="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Protection="0">
      <alignment vertical="center"/>
    </xf>
    <xf numFmtId="0" fontId="67" fillId="13" borderId="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Protection="0">
      <alignment vertical="center"/>
    </xf>
    <xf numFmtId="0" fontId="67" fillId="13" borderId="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Protection="0">
      <alignment vertical="center"/>
    </xf>
    <xf numFmtId="0" fontId="67" fillId="13" borderId="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Protection="0">
      <alignment vertical="center"/>
    </xf>
    <xf numFmtId="0" fontId="67" fillId="13" borderId="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Protection="0">
      <alignment vertical="center"/>
    </xf>
    <xf numFmtId="0" fontId="67" fillId="13" borderId="0" applyNumberFormat="0" applyBorder="0" applyAlignment="0" applyProtection="0">
      <alignment vertical="center"/>
    </xf>
    <xf numFmtId="0" fontId="67" fillId="13" borderId="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8" fillId="5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Protection="0">
      <alignment vertical="center"/>
    </xf>
    <xf numFmtId="0" fontId="67" fillId="13" borderId="0" applyNumberFormat="0" applyBorder="0" applyAlignment="0" applyProtection="0">
      <alignment vertical="center"/>
    </xf>
    <xf numFmtId="0" fontId="67" fillId="13" borderId="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Protection="0">
      <alignment vertical="center"/>
    </xf>
    <xf numFmtId="0" fontId="67" fillId="13" borderId="0" applyProtection="0">
      <alignment vertical="center"/>
    </xf>
    <xf numFmtId="0" fontId="67" fillId="13" borderId="0" applyNumberFormat="0" applyBorder="0" applyAlignment="0" applyProtection="0">
      <alignment vertical="center"/>
    </xf>
    <xf numFmtId="0" fontId="67" fillId="13" borderId="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Protection="0">
      <alignment vertical="center"/>
    </xf>
    <xf numFmtId="0" fontId="67" fillId="13" borderId="0" applyProtection="0">
      <alignment vertical="center"/>
    </xf>
    <xf numFmtId="0" fontId="67" fillId="13" borderId="0" applyNumberFormat="0" applyBorder="0" applyAlignment="0" applyProtection="0">
      <alignment vertical="center"/>
    </xf>
    <xf numFmtId="0" fontId="67" fillId="13" borderId="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Protection="0">
      <alignment vertical="center"/>
    </xf>
    <xf numFmtId="0" fontId="67" fillId="13" borderId="0" applyProtection="0">
      <alignment vertical="center"/>
    </xf>
    <xf numFmtId="0" fontId="67" fillId="13" borderId="0" applyNumberFormat="0" applyBorder="0" applyAlignment="0" applyProtection="0">
      <alignment vertical="center"/>
    </xf>
    <xf numFmtId="0" fontId="67" fillId="13" borderId="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Protection="0">
      <alignment vertical="center"/>
    </xf>
    <xf numFmtId="0" fontId="67" fillId="13" borderId="0" applyProtection="0">
      <alignment vertical="center"/>
    </xf>
    <xf numFmtId="0" fontId="67" fillId="13" borderId="0" applyNumberFormat="0" applyBorder="0" applyAlignment="0" applyProtection="0">
      <alignment vertical="center"/>
    </xf>
    <xf numFmtId="0" fontId="67" fillId="13" borderId="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Protection="0">
      <alignment vertical="center"/>
    </xf>
    <xf numFmtId="0" fontId="67" fillId="13" borderId="0" applyProtection="0">
      <alignment vertical="center"/>
    </xf>
    <xf numFmtId="0" fontId="67" fillId="13" borderId="0" applyNumberFormat="0" applyBorder="0" applyAlignment="0" applyProtection="0">
      <alignment vertical="center"/>
    </xf>
    <xf numFmtId="0" fontId="67" fillId="13" borderId="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Protection="0">
      <alignment vertical="center"/>
    </xf>
    <xf numFmtId="0" fontId="67" fillId="13" borderId="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Protection="0">
      <alignment vertical="center"/>
    </xf>
    <xf numFmtId="0" fontId="67" fillId="55" borderId="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5" borderId="0" applyProtection="0">
      <alignment vertical="center"/>
    </xf>
    <xf numFmtId="0" fontId="67" fillId="55" borderId="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5" borderId="0" applyProtection="0">
      <alignment vertical="center"/>
    </xf>
    <xf numFmtId="0" fontId="67" fillId="55" borderId="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5" borderId="0" applyProtection="0">
      <alignment vertical="center"/>
    </xf>
    <xf numFmtId="0" fontId="67" fillId="55" borderId="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5" borderId="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5" borderId="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5" borderId="0" applyProtection="0">
      <alignment vertical="center"/>
    </xf>
    <xf numFmtId="0" fontId="67" fillId="56" borderId="0" applyNumberFormat="0" applyBorder="0" applyAlignment="0" applyProtection="0">
      <alignment vertical="center"/>
    </xf>
    <xf numFmtId="0" fontId="67" fillId="55" borderId="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8" fillId="7"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5" borderId="0" applyProtection="0">
      <alignment vertical="center"/>
    </xf>
    <xf numFmtId="0" fontId="67" fillId="56" borderId="0" applyNumberFormat="0" applyBorder="0" applyAlignment="0" applyProtection="0">
      <alignment vertical="center"/>
    </xf>
    <xf numFmtId="0" fontId="67" fillId="55" borderId="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5" borderId="0" applyProtection="0">
      <alignment vertical="center"/>
    </xf>
    <xf numFmtId="0" fontId="67" fillId="55" borderId="0" applyProtection="0">
      <alignment vertical="center"/>
    </xf>
    <xf numFmtId="0" fontId="67" fillId="56" borderId="0" applyNumberFormat="0" applyBorder="0" applyAlignment="0" applyProtection="0">
      <alignment vertical="center"/>
    </xf>
    <xf numFmtId="0" fontId="67" fillId="55" borderId="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5" borderId="0" applyProtection="0">
      <alignment vertical="center"/>
    </xf>
    <xf numFmtId="0" fontId="67" fillId="55" borderId="0" applyProtection="0">
      <alignment vertical="center"/>
    </xf>
    <xf numFmtId="0" fontId="67" fillId="56" borderId="0" applyNumberFormat="0" applyBorder="0" applyAlignment="0" applyProtection="0">
      <alignment vertical="center"/>
    </xf>
    <xf numFmtId="0" fontId="67" fillId="55" borderId="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5" borderId="0" applyProtection="0">
      <alignment vertical="center"/>
    </xf>
    <xf numFmtId="0" fontId="67" fillId="55" borderId="0" applyProtection="0">
      <alignment vertical="center"/>
    </xf>
    <xf numFmtId="0" fontId="67" fillId="56" borderId="0" applyNumberFormat="0" applyBorder="0" applyAlignment="0" applyProtection="0">
      <alignment vertical="center"/>
    </xf>
    <xf numFmtId="0" fontId="67" fillId="55" borderId="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5" borderId="0" applyProtection="0">
      <alignment vertical="center"/>
    </xf>
    <xf numFmtId="0" fontId="67" fillId="55" borderId="0" applyProtection="0">
      <alignment vertical="center"/>
    </xf>
    <xf numFmtId="0" fontId="67" fillId="56" borderId="0" applyNumberFormat="0" applyBorder="0" applyAlignment="0" applyProtection="0">
      <alignment vertical="center"/>
    </xf>
    <xf numFmtId="0" fontId="67" fillId="55" borderId="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5" borderId="0" applyProtection="0">
      <alignment vertical="center"/>
    </xf>
    <xf numFmtId="0" fontId="67" fillId="55" borderId="0" applyProtection="0">
      <alignment vertical="center"/>
    </xf>
    <xf numFmtId="0" fontId="67" fillId="56" borderId="0" applyNumberFormat="0" applyBorder="0" applyAlignment="0" applyProtection="0">
      <alignment vertical="center"/>
    </xf>
    <xf numFmtId="0" fontId="67" fillId="55" borderId="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5" borderId="0" applyProtection="0">
      <alignment vertical="center"/>
    </xf>
    <xf numFmtId="0" fontId="67" fillId="55" borderId="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5" borderId="0" applyProtection="0">
      <alignment vertical="center"/>
    </xf>
    <xf numFmtId="0" fontId="67" fillId="14" borderId="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Protection="0">
      <alignment vertical="center"/>
    </xf>
    <xf numFmtId="0" fontId="67" fillId="14" borderId="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Protection="0">
      <alignment vertical="center"/>
    </xf>
    <xf numFmtId="0" fontId="67" fillId="14" borderId="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Protection="0">
      <alignment vertical="center"/>
    </xf>
    <xf numFmtId="0" fontId="67" fillId="14" borderId="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Protection="0">
      <alignment vertical="center"/>
    </xf>
    <xf numFmtId="0" fontId="67" fillId="14" borderId="0" applyNumberFormat="0" applyBorder="0" applyAlignment="0" applyProtection="0">
      <alignment vertical="center"/>
    </xf>
    <xf numFmtId="0" fontId="67" fillId="14" borderId="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8"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Protection="0">
      <alignment vertical="center"/>
    </xf>
    <xf numFmtId="0" fontId="67" fillId="14" borderId="0" applyNumberFormat="0" applyBorder="0" applyAlignment="0" applyProtection="0">
      <alignment vertical="center"/>
    </xf>
    <xf numFmtId="0" fontId="67" fillId="14" borderId="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Protection="0">
      <alignment vertical="center"/>
    </xf>
    <xf numFmtId="0" fontId="67" fillId="14" borderId="0" applyProtection="0">
      <alignment vertical="center"/>
    </xf>
    <xf numFmtId="0" fontId="67" fillId="14" borderId="0" applyNumberFormat="0" applyBorder="0" applyAlignment="0" applyProtection="0">
      <alignment vertical="center"/>
    </xf>
    <xf numFmtId="0" fontId="67" fillId="14" borderId="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Protection="0">
      <alignment vertical="center"/>
    </xf>
    <xf numFmtId="0" fontId="67" fillId="14" borderId="0" applyProtection="0">
      <alignment vertical="center"/>
    </xf>
    <xf numFmtId="0" fontId="67" fillId="14" borderId="0" applyNumberFormat="0" applyBorder="0" applyAlignment="0" applyProtection="0">
      <alignment vertical="center"/>
    </xf>
    <xf numFmtId="0" fontId="67" fillId="14" borderId="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Protection="0">
      <alignment vertical="center"/>
    </xf>
    <xf numFmtId="0" fontId="67" fillId="14" borderId="0" applyProtection="0">
      <alignment vertical="center"/>
    </xf>
    <xf numFmtId="0" fontId="67" fillId="14" borderId="0" applyNumberFormat="0" applyBorder="0" applyAlignment="0" applyProtection="0">
      <alignment vertical="center"/>
    </xf>
    <xf numFmtId="0" fontId="67" fillId="14" borderId="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Protection="0">
      <alignment vertical="center"/>
    </xf>
    <xf numFmtId="0" fontId="67" fillId="14" borderId="0" applyProtection="0">
      <alignment vertical="center"/>
    </xf>
    <xf numFmtId="0" fontId="67" fillId="14" borderId="0" applyNumberFormat="0" applyBorder="0" applyAlignment="0" applyProtection="0">
      <alignment vertical="center"/>
    </xf>
    <xf numFmtId="0" fontId="67" fillId="14" borderId="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Protection="0">
      <alignment vertical="center"/>
    </xf>
    <xf numFmtId="0" fontId="67" fillId="14" borderId="0" applyProtection="0">
      <alignment vertical="center"/>
    </xf>
    <xf numFmtId="0" fontId="67" fillId="14" borderId="0" applyNumberFormat="0" applyBorder="0" applyAlignment="0" applyProtection="0">
      <alignment vertical="center"/>
    </xf>
    <xf numFmtId="0" fontId="67" fillId="14" borderId="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Protection="0">
      <alignment vertical="center"/>
    </xf>
    <xf numFmtId="0" fontId="67" fillId="14" borderId="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Protection="0">
      <alignment vertical="center"/>
    </xf>
    <xf numFmtId="0" fontId="67" fillId="57" borderId="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Protection="0">
      <alignment vertical="center"/>
    </xf>
    <xf numFmtId="0" fontId="67" fillId="57" borderId="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Protection="0">
      <alignment vertical="center"/>
    </xf>
    <xf numFmtId="0" fontId="67" fillId="57" borderId="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Protection="0">
      <alignment vertical="center"/>
    </xf>
    <xf numFmtId="0" fontId="67" fillId="57" borderId="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Protection="0">
      <alignment vertical="center"/>
    </xf>
    <xf numFmtId="0" fontId="67" fillId="57" borderId="0" applyNumberFormat="0" applyBorder="0" applyAlignment="0" applyProtection="0">
      <alignment vertical="center"/>
    </xf>
    <xf numFmtId="0" fontId="67" fillId="57" borderId="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8" fillId="12"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Protection="0">
      <alignment vertical="center"/>
    </xf>
    <xf numFmtId="0" fontId="67" fillId="57" borderId="0" applyNumberFormat="0" applyBorder="0" applyAlignment="0" applyProtection="0">
      <alignment vertical="center"/>
    </xf>
    <xf numFmtId="0" fontId="67" fillId="57" borderId="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Protection="0">
      <alignment vertical="center"/>
    </xf>
    <xf numFmtId="0" fontId="67" fillId="57" borderId="0" applyProtection="0">
      <alignment vertical="center"/>
    </xf>
    <xf numFmtId="0" fontId="67" fillId="57" borderId="0" applyNumberFormat="0" applyBorder="0" applyAlignment="0" applyProtection="0">
      <alignment vertical="center"/>
    </xf>
    <xf numFmtId="0" fontId="67" fillId="57" borderId="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Protection="0">
      <alignment vertical="center"/>
    </xf>
    <xf numFmtId="0" fontId="67" fillId="57" borderId="0" applyProtection="0">
      <alignment vertical="center"/>
    </xf>
    <xf numFmtId="0" fontId="67" fillId="57" borderId="0" applyNumberFormat="0" applyBorder="0" applyAlignment="0" applyProtection="0">
      <alignment vertical="center"/>
    </xf>
    <xf numFmtId="0" fontId="67" fillId="57" borderId="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Protection="0">
      <alignment vertical="center"/>
    </xf>
    <xf numFmtId="0" fontId="67" fillId="57" borderId="0" applyProtection="0">
      <alignment vertical="center"/>
    </xf>
    <xf numFmtId="0" fontId="67" fillId="57" borderId="0" applyNumberFormat="0" applyBorder="0" applyAlignment="0" applyProtection="0">
      <alignment vertical="center"/>
    </xf>
    <xf numFmtId="0" fontId="67" fillId="57" borderId="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Protection="0">
      <alignment vertical="center"/>
    </xf>
    <xf numFmtId="0" fontId="67" fillId="57" borderId="0" applyProtection="0">
      <alignment vertical="center"/>
    </xf>
    <xf numFmtId="0" fontId="67" fillId="57" borderId="0" applyNumberFormat="0" applyBorder="0" applyAlignment="0" applyProtection="0">
      <alignment vertical="center"/>
    </xf>
    <xf numFmtId="0" fontId="67" fillId="57" borderId="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Protection="0">
      <alignment vertical="center"/>
    </xf>
    <xf numFmtId="0" fontId="67" fillId="57" borderId="0" applyProtection="0">
      <alignment vertical="center"/>
    </xf>
    <xf numFmtId="0" fontId="67" fillId="57" borderId="0" applyNumberFormat="0" applyBorder="0" applyAlignment="0" applyProtection="0">
      <alignment vertical="center"/>
    </xf>
    <xf numFmtId="0" fontId="67" fillId="57" borderId="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Protection="0">
      <alignment vertical="center"/>
    </xf>
    <xf numFmtId="0" fontId="67" fillId="57" borderId="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Protection="0">
      <alignment vertical="center"/>
    </xf>
    <xf numFmtId="0" fontId="67" fillId="51" borderId="0" applyProtection="0">
      <alignment vertical="center"/>
    </xf>
    <xf numFmtId="0" fontId="67" fillId="51" borderId="0" applyNumberFormat="0" applyBorder="0" applyAlignment="0" applyProtection="0">
      <alignment vertical="center"/>
    </xf>
    <xf numFmtId="0" fontId="67" fillId="51" borderId="0" applyNumberFormat="0" applyBorder="0" applyAlignment="0" applyProtection="0">
      <alignment vertical="center"/>
    </xf>
    <xf numFmtId="0" fontId="67" fillId="51" borderId="0" applyProtection="0">
      <alignment vertical="center"/>
    </xf>
    <xf numFmtId="0" fontId="67" fillId="51" borderId="0" applyNumberFormat="0" applyBorder="0" applyAlignment="0" applyProtection="0">
      <alignment vertical="center"/>
    </xf>
    <xf numFmtId="0" fontId="67" fillId="12" borderId="0" applyProtection="0">
      <alignment vertical="center"/>
    </xf>
    <xf numFmtId="0" fontId="67" fillId="12" borderId="0" applyNumberFormat="0" applyBorder="0" applyAlignment="0" applyProtection="0">
      <alignment vertical="center"/>
    </xf>
    <xf numFmtId="0" fontId="67" fillId="12" borderId="0" applyNumberFormat="0" applyBorder="0" applyAlignment="0" applyProtection="0">
      <alignment vertical="center"/>
    </xf>
    <xf numFmtId="0" fontId="67" fillId="12" borderId="0" applyProtection="0">
      <alignment vertical="center"/>
    </xf>
    <xf numFmtId="0" fontId="67" fillId="12" borderId="0" applyNumberFormat="0" applyBorder="0" applyAlignment="0" applyProtection="0">
      <alignment vertical="center"/>
    </xf>
    <xf numFmtId="0" fontId="67" fillId="7" borderId="0" applyProtection="0">
      <alignment vertical="center"/>
    </xf>
    <xf numFmtId="0" fontId="67" fillId="7" borderId="0" applyNumberFormat="0" applyBorder="0" applyAlignment="0" applyProtection="0">
      <alignment vertical="center"/>
    </xf>
    <xf numFmtId="0" fontId="67" fillId="7" borderId="0" applyNumberFormat="0" applyBorder="0" applyAlignment="0" applyProtection="0">
      <alignment vertical="center"/>
    </xf>
    <xf numFmtId="0" fontId="67" fillId="7" borderId="0" applyProtection="0">
      <alignment vertical="center"/>
    </xf>
    <xf numFmtId="0" fontId="67" fillId="7" borderId="0" applyNumberFormat="0" applyBorder="0" applyAlignment="0" applyProtection="0">
      <alignment vertical="center"/>
    </xf>
    <xf numFmtId="0" fontId="67" fillId="53" borderId="0" applyProtection="0">
      <alignment vertical="center"/>
    </xf>
    <xf numFmtId="0" fontId="67" fillId="53" borderId="0" applyNumberFormat="0" applyBorder="0" applyAlignment="0" applyProtection="0">
      <alignment vertical="center"/>
    </xf>
    <xf numFmtId="0" fontId="67" fillId="53" borderId="0" applyNumberFormat="0" applyBorder="0" applyAlignment="0" applyProtection="0">
      <alignment vertical="center"/>
    </xf>
    <xf numFmtId="0" fontId="67" fillId="53" borderId="0" applyProtection="0">
      <alignment vertical="center"/>
    </xf>
    <xf numFmtId="0" fontId="67" fillId="53" borderId="0" applyNumberFormat="0" applyBorder="0" applyAlignment="0" applyProtection="0">
      <alignment vertical="center"/>
    </xf>
    <xf numFmtId="0" fontId="67" fillId="14" borderId="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Protection="0">
      <alignment vertical="center"/>
    </xf>
    <xf numFmtId="0" fontId="67" fillId="14" borderId="0" applyNumberFormat="0" applyBorder="0" applyAlignment="0" applyProtection="0">
      <alignment vertical="center"/>
    </xf>
    <xf numFmtId="0" fontId="67" fillId="58" borderId="0" applyProtection="0">
      <alignment vertical="center"/>
    </xf>
    <xf numFmtId="0" fontId="67" fillId="58" borderId="0" applyNumberFormat="0" applyBorder="0" applyAlignment="0" applyProtection="0">
      <alignment vertical="center"/>
    </xf>
    <xf numFmtId="0" fontId="67" fillId="58" borderId="0" applyNumberFormat="0" applyBorder="0" applyAlignment="0" applyProtection="0">
      <alignment vertical="center"/>
    </xf>
    <xf numFmtId="0" fontId="67" fillId="58" borderId="0" applyProtection="0">
      <alignment vertical="center"/>
    </xf>
    <xf numFmtId="0" fontId="67" fillId="58" borderId="0" applyNumberFormat="0" applyBorder="0" applyAlignment="0" applyProtection="0">
      <alignment vertical="center"/>
    </xf>
    <xf numFmtId="0" fontId="64" fillId="0" borderId="0">
      <alignment vertical="center"/>
      <protection locked="0"/>
    </xf>
    <xf numFmtId="0" fontId="64" fillId="0" borderId="0">
      <alignment vertical="center"/>
      <protection locked="0"/>
    </xf>
    <xf numFmtId="0" fontId="0" fillId="0" borderId="0">
      <alignment vertical="center"/>
      <protection locked="0"/>
    </xf>
    <xf numFmtId="0" fontId="0" fillId="0" borderId="0">
      <alignment vertical="center"/>
      <protection locked="0"/>
    </xf>
    <xf numFmtId="0" fontId="0" fillId="0" borderId="0">
      <alignment vertical="center"/>
      <protection locked="0"/>
    </xf>
    <xf numFmtId="0" fontId="69" fillId="59" borderId="0" applyProtection="0">
      <alignment vertical="center"/>
    </xf>
    <xf numFmtId="0" fontId="70" fillId="46" borderId="0" applyProtection="0">
      <alignment vertical="center"/>
    </xf>
    <xf numFmtId="0" fontId="70" fillId="60" borderId="0" applyNumberFormat="0" applyBorder="0" applyAlignment="0" applyProtection="0">
      <alignment vertical="center"/>
    </xf>
    <xf numFmtId="0" fontId="70" fillId="61" borderId="0" applyNumberFormat="0" applyBorder="0" applyAlignment="0" applyProtection="0">
      <alignment vertical="center"/>
    </xf>
    <xf numFmtId="0" fontId="0" fillId="46" borderId="0" applyProtection="0">
      <alignment vertical="center"/>
    </xf>
    <xf numFmtId="0" fontId="0" fillId="46" borderId="0" applyNumberFormat="0" applyBorder="0" applyAlignment="0" applyProtection="0">
      <alignment vertical="center"/>
    </xf>
    <xf numFmtId="0" fontId="70" fillId="61" borderId="0" applyNumberFormat="0" applyBorder="0" applyAlignment="0" applyProtection="0">
      <alignment vertical="center"/>
    </xf>
    <xf numFmtId="0" fontId="70" fillId="61" borderId="0" applyNumberFormat="0" applyBorder="0" applyAlignment="0" applyProtection="0">
      <alignment vertical="center"/>
    </xf>
    <xf numFmtId="0" fontId="0" fillId="46" borderId="0" applyProtection="0">
      <alignment vertical="center"/>
    </xf>
    <xf numFmtId="0" fontId="0" fillId="46" borderId="0" applyNumberFormat="0" applyBorder="0" applyAlignment="0" applyProtection="0">
      <alignment vertical="center"/>
    </xf>
    <xf numFmtId="0" fontId="70" fillId="61" borderId="0" applyNumberFormat="0" applyBorder="0" applyAlignment="0" applyProtection="0">
      <alignment vertical="center"/>
    </xf>
    <xf numFmtId="0" fontId="70" fillId="61" borderId="0" applyNumberFormat="0" applyBorder="0" applyAlignment="0" applyProtection="0">
      <alignment vertical="center"/>
    </xf>
    <xf numFmtId="0" fontId="0" fillId="46" borderId="0" applyProtection="0">
      <alignment vertical="center"/>
    </xf>
    <xf numFmtId="0" fontId="70" fillId="61" borderId="0" applyNumberFormat="0" applyBorder="0" applyAlignment="0" applyProtection="0">
      <alignment vertical="center"/>
    </xf>
    <xf numFmtId="0" fontId="70" fillId="61" borderId="0" applyNumberFormat="0" applyBorder="0" applyAlignment="0" applyProtection="0">
      <alignment vertical="center"/>
    </xf>
    <xf numFmtId="0" fontId="70" fillId="61"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70" fillId="61" borderId="0" applyNumberFormat="0" applyBorder="0" applyAlignment="0" applyProtection="0">
      <alignment vertical="center"/>
    </xf>
    <xf numFmtId="0" fontId="0" fillId="46" borderId="0" applyNumberFormat="0" applyBorder="0" applyAlignment="0" applyProtection="0">
      <alignment vertical="center"/>
    </xf>
    <xf numFmtId="0" fontId="70" fillId="46" borderId="0" applyProtection="0">
      <alignment vertical="center"/>
    </xf>
    <xf numFmtId="0" fontId="70" fillId="46" borderId="0" applyProtection="0">
      <alignment vertical="center"/>
    </xf>
    <xf numFmtId="0" fontId="70" fillId="62" borderId="0" applyNumberFormat="0" applyBorder="0" applyAlignment="0" applyProtection="0">
      <alignment vertical="center"/>
    </xf>
    <xf numFmtId="0" fontId="70" fillId="61" borderId="0" applyNumberFormat="0" applyBorder="0" applyAlignment="0" applyProtection="0">
      <alignment vertical="center"/>
    </xf>
    <xf numFmtId="0" fontId="0" fillId="46" borderId="0" applyProtection="0">
      <alignment vertical="center"/>
    </xf>
    <xf numFmtId="0" fontId="0" fillId="46" borderId="0" applyNumberFormat="0" applyBorder="0" applyAlignment="0" applyProtection="0">
      <alignment vertical="center"/>
    </xf>
    <xf numFmtId="0" fontId="70" fillId="61" borderId="0" applyNumberFormat="0" applyBorder="0" applyAlignment="0" applyProtection="0">
      <alignment vertical="center"/>
    </xf>
    <xf numFmtId="0" fontId="70" fillId="61" borderId="0" applyNumberFormat="0" applyBorder="0" applyAlignment="0" applyProtection="0">
      <alignment vertical="center"/>
    </xf>
    <xf numFmtId="0" fontId="0" fillId="46" borderId="0" applyProtection="0">
      <alignment vertical="center"/>
    </xf>
    <xf numFmtId="0" fontId="0" fillId="46" borderId="0" applyNumberFormat="0" applyBorder="0" applyAlignment="0" applyProtection="0">
      <alignment vertical="center"/>
    </xf>
    <xf numFmtId="0" fontId="70" fillId="61" borderId="0" applyNumberFormat="0" applyBorder="0" applyAlignment="0" applyProtection="0">
      <alignment vertical="center"/>
    </xf>
    <xf numFmtId="0" fontId="70" fillId="61" borderId="0" applyNumberFormat="0" applyBorder="0" applyAlignment="0" applyProtection="0">
      <alignment vertical="center"/>
    </xf>
    <xf numFmtId="0" fontId="0" fillId="46" borderId="0" applyProtection="0">
      <alignment vertical="center"/>
    </xf>
    <xf numFmtId="0" fontId="70" fillId="61" borderId="0" applyNumberFormat="0" applyBorder="0" applyAlignment="0" applyProtection="0">
      <alignment vertical="center"/>
    </xf>
    <xf numFmtId="0" fontId="70" fillId="61" borderId="0" applyNumberFormat="0" applyBorder="0" applyAlignment="0" applyProtection="0">
      <alignment vertical="center"/>
    </xf>
    <xf numFmtId="0" fontId="70" fillId="61" borderId="0" applyNumberFormat="0" applyBorder="0" applyAlignment="0" applyProtection="0">
      <alignment vertical="center"/>
    </xf>
    <xf numFmtId="0" fontId="70" fillId="51" borderId="0" applyNumberFormat="0" applyBorder="0" applyAlignment="0" applyProtection="0">
      <alignment vertical="center"/>
    </xf>
    <xf numFmtId="0" fontId="70" fillId="51" borderId="0" applyNumberFormat="0" applyBorder="0" applyAlignment="0" applyProtection="0">
      <alignment vertical="center"/>
    </xf>
    <xf numFmtId="0" fontId="70" fillId="61" borderId="0" applyNumberFormat="0" applyBorder="0" applyAlignment="0" applyProtection="0">
      <alignment vertical="center"/>
    </xf>
    <xf numFmtId="0" fontId="0" fillId="46" borderId="0" applyNumberFormat="0" applyBorder="0" applyAlignment="0" applyProtection="0">
      <alignment vertical="center"/>
    </xf>
    <xf numFmtId="0" fontId="70" fillId="46" borderId="0" applyProtection="0">
      <alignment vertical="center"/>
    </xf>
    <xf numFmtId="0" fontId="69" fillId="51" borderId="0" applyProtection="0">
      <alignment vertical="center"/>
    </xf>
    <xf numFmtId="0" fontId="69" fillId="63" borderId="0" applyNumberFormat="0" applyBorder="0" applyAlignment="0" applyProtection="0">
      <alignment vertical="center"/>
    </xf>
    <xf numFmtId="0" fontId="69" fillId="62" borderId="0" applyNumberFormat="0" applyBorder="0" applyAlignment="0" applyProtection="0">
      <alignment vertical="center"/>
    </xf>
    <xf numFmtId="0" fontId="0" fillId="51" borderId="0" applyProtection="0">
      <alignment vertical="center"/>
    </xf>
    <xf numFmtId="0" fontId="0" fillId="51" borderId="0" applyNumberFormat="0" applyBorder="0" applyAlignment="0" applyProtection="0">
      <alignment vertical="center"/>
    </xf>
    <xf numFmtId="0" fontId="69" fillId="62" borderId="0" applyNumberFormat="0" applyBorder="0" applyAlignment="0" applyProtection="0">
      <alignment vertical="center"/>
    </xf>
    <xf numFmtId="0" fontId="69" fillId="62" borderId="0" applyNumberFormat="0" applyBorder="0" applyAlignment="0" applyProtection="0">
      <alignment vertical="center"/>
    </xf>
    <xf numFmtId="0" fontId="0" fillId="51" borderId="0" applyProtection="0">
      <alignment vertical="center"/>
    </xf>
    <xf numFmtId="0" fontId="0" fillId="51" borderId="0" applyNumberFormat="0" applyBorder="0" applyAlignment="0" applyProtection="0">
      <alignment vertical="center"/>
    </xf>
    <xf numFmtId="0" fontId="69" fillId="62" borderId="0" applyNumberFormat="0" applyBorder="0" applyAlignment="0" applyProtection="0">
      <alignment vertical="center"/>
    </xf>
    <xf numFmtId="0" fontId="69" fillId="62" borderId="0" applyNumberFormat="0" applyBorder="0" applyAlignment="0" applyProtection="0">
      <alignment vertical="center"/>
    </xf>
    <xf numFmtId="0" fontId="0" fillId="51" borderId="0" applyProtection="0">
      <alignment vertical="center"/>
    </xf>
    <xf numFmtId="0" fontId="69" fillId="62" borderId="0" applyNumberFormat="0" applyBorder="0" applyAlignment="0" applyProtection="0">
      <alignment vertical="center"/>
    </xf>
    <xf numFmtId="0" fontId="69" fillId="62" borderId="0" applyNumberFormat="0" applyBorder="0" applyAlignment="0" applyProtection="0">
      <alignment vertical="center"/>
    </xf>
    <xf numFmtId="0" fontId="69" fillId="62" borderId="0" applyNumberFormat="0" applyBorder="0" applyAlignment="0" applyProtection="0">
      <alignment vertical="center"/>
    </xf>
    <xf numFmtId="0" fontId="69" fillId="50" borderId="0" applyNumberFormat="0" applyBorder="0" applyAlignment="0" applyProtection="0">
      <alignment vertical="center"/>
    </xf>
    <xf numFmtId="0" fontId="69" fillId="50" borderId="0" applyNumberFormat="0" applyBorder="0" applyAlignment="0" applyProtection="0">
      <alignment vertical="center"/>
    </xf>
    <xf numFmtId="0" fontId="69" fillId="62" borderId="0" applyNumberFormat="0" applyBorder="0" applyAlignment="0" applyProtection="0">
      <alignment vertical="center"/>
    </xf>
    <xf numFmtId="0" fontId="0" fillId="51" borderId="0" applyNumberFormat="0" applyBorder="0" applyAlignment="0" applyProtection="0">
      <alignment vertical="center"/>
    </xf>
    <xf numFmtId="0" fontId="69" fillId="51" borderId="0" applyProtection="0">
      <alignment vertical="center"/>
    </xf>
    <xf numFmtId="0" fontId="69" fillId="64" borderId="0" applyNumberFormat="0" applyBorder="0" applyAlignment="0" applyProtection="0">
      <alignment vertical="center"/>
    </xf>
    <xf numFmtId="0" fontId="69" fillId="64"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69" fillId="59" borderId="0" applyProtection="0">
      <alignment vertical="center"/>
    </xf>
    <xf numFmtId="0" fontId="69" fillId="59" borderId="0" applyProtection="0">
      <alignment vertical="center"/>
    </xf>
    <xf numFmtId="0" fontId="69" fillId="65" borderId="0" applyNumberFormat="0" applyBorder="0" applyAlignment="0" applyProtection="0">
      <alignment vertical="center"/>
    </xf>
    <xf numFmtId="0" fontId="69" fillId="64" borderId="0" applyNumberFormat="0" applyBorder="0" applyAlignment="0" applyProtection="0">
      <alignment vertical="center"/>
    </xf>
    <xf numFmtId="0" fontId="0" fillId="59" borderId="0" applyProtection="0">
      <alignment vertical="center"/>
    </xf>
    <xf numFmtId="0" fontId="0" fillId="59" borderId="0" applyNumberFormat="0" applyBorder="0" applyAlignment="0" applyProtection="0">
      <alignment vertical="center"/>
    </xf>
    <xf numFmtId="0" fontId="69" fillId="64" borderId="0" applyNumberFormat="0" applyBorder="0" applyAlignment="0" applyProtection="0">
      <alignment vertical="center"/>
    </xf>
    <xf numFmtId="0" fontId="69" fillId="64" borderId="0" applyNumberFormat="0" applyBorder="0" applyAlignment="0" applyProtection="0">
      <alignment vertical="center"/>
    </xf>
    <xf numFmtId="0" fontId="0" fillId="59" borderId="0" applyProtection="0">
      <alignment vertical="center"/>
    </xf>
    <xf numFmtId="0" fontId="0" fillId="59" borderId="0" applyNumberFormat="0" applyBorder="0" applyAlignment="0" applyProtection="0">
      <alignment vertical="center"/>
    </xf>
    <xf numFmtId="0" fontId="69" fillId="64" borderId="0" applyNumberFormat="0" applyBorder="0" applyAlignment="0" applyProtection="0">
      <alignment vertical="center"/>
    </xf>
    <xf numFmtId="0" fontId="69" fillId="64" borderId="0" applyNumberFormat="0" applyBorder="0" applyAlignment="0" applyProtection="0">
      <alignment vertical="center"/>
    </xf>
    <xf numFmtId="0" fontId="0" fillId="59" borderId="0" applyProtection="0">
      <alignment vertical="center"/>
    </xf>
    <xf numFmtId="0" fontId="0" fillId="59" borderId="0" applyNumberFormat="0" applyBorder="0" applyAlignment="0" applyProtection="0">
      <alignment vertical="center"/>
    </xf>
    <xf numFmtId="0" fontId="69" fillId="64" borderId="0" applyNumberFormat="0" applyBorder="0" applyAlignment="0" applyProtection="0">
      <alignment vertical="center"/>
    </xf>
    <xf numFmtId="0" fontId="69" fillId="64" borderId="0" applyNumberFormat="0" applyBorder="0" applyAlignment="0" applyProtection="0">
      <alignment vertical="center"/>
    </xf>
    <xf numFmtId="0" fontId="0" fillId="59" borderId="0" applyProtection="0">
      <alignment vertical="center"/>
    </xf>
    <xf numFmtId="0" fontId="0" fillId="59" borderId="0" applyNumberFormat="0" applyBorder="0" applyAlignment="0" applyProtection="0">
      <alignment vertical="center"/>
    </xf>
    <xf numFmtId="0" fontId="69" fillId="64" borderId="0" applyNumberFormat="0" applyBorder="0" applyAlignment="0" applyProtection="0">
      <alignment vertical="center"/>
    </xf>
    <xf numFmtId="0" fontId="69" fillId="54" borderId="0" applyNumberFormat="0" applyBorder="0" applyAlignment="0" applyProtection="0">
      <alignment vertical="center"/>
    </xf>
    <xf numFmtId="0" fontId="0" fillId="59" borderId="0" applyProtection="0">
      <alignment vertical="center"/>
    </xf>
    <xf numFmtId="0" fontId="69" fillId="54" borderId="0" applyNumberFormat="0" applyBorder="0" applyAlignment="0" applyProtection="0">
      <alignment vertical="center"/>
    </xf>
    <xf numFmtId="0" fontId="69" fillId="64" borderId="0" applyNumberFormat="0" applyBorder="0" applyAlignment="0" applyProtection="0">
      <alignment vertical="center"/>
    </xf>
    <xf numFmtId="0" fontId="0" fillId="59" borderId="0" applyProtection="0">
      <alignment vertical="center"/>
    </xf>
    <xf numFmtId="0" fontId="69" fillId="64" borderId="0" applyNumberFormat="0" applyBorder="0" applyAlignment="0" applyProtection="0">
      <alignment vertical="center"/>
    </xf>
    <xf numFmtId="0" fontId="69" fillId="64" borderId="0" applyNumberFormat="0" applyBorder="0" applyAlignment="0" applyProtection="0">
      <alignment vertical="center"/>
    </xf>
    <xf numFmtId="0" fontId="69" fillId="59" borderId="0" applyNumberFormat="0" applyBorder="0" applyAlignment="0" applyProtection="0">
      <alignment vertical="center"/>
    </xf>
    <xf numFmtId="0" fontId="69" fillId="66" borderId="0" applyProtection="0">
      <alignment vertical="center"/>
    </xf>
    <xf numFmtId="0" fontId="70" fillId="48" borderId="0" applyProtection="0">
      <alignment vertical="center"/>
    </xf>
    <xf numFmtId="0" fontId="70" fillId="60" borderId="0" applyNumberFormat="0" applyBorder="0" applyAlignment="0" applyProtection="0">
      <alignment vertical="center"/>
    </xf>
    <xf numFmtId="0" fontId="70" fillId="67" borderId="0" applyNumberFormat="0" applyBorder="0" applyAlignment="0" applyProtection="0">
      <alignment vertical="center"/>
    </xf>
    <xf numFmtId="0" fontId="0" fillId="48" borderId="0" applyProtection="0">
      <alignment vertical="center"/>
    </xf>
    <xf numFmtId="0" fontId="0" fillId="48" borderId="0" applyNumberFormat="0" applyBorder="0" applyAlignment="0" applyProtection="0">
      <alignment vertical="center"/>
    </xf>
    <xf numFmtId="0" fontId="70" fillId="67" borderId="0" applyNumberFormat="0" applyBorder="0" applyAlignment="0" applyProtection="0">
      <alignment vertical="center"/>
    </xf>
    <xf numFmtId="0" fontId="70" fillId="67" borderId="0" applyNumberFormat="0" applyBorder="0" applyAlignment="0" applyProtection="0">
      <alignment vertical="center"/>
    </xf>
    <xf numFmtId="0" fontId="0" fillId="48" borderId="0" applyProtection="0">
      <alignment vertical="center"/>
    </xf>
    <xf numFmtId="0" fontId="0" fillId="48" borderId="0" applyNumberFormat="0" applyBorder="0" applyAlignment="0" applyProtection="0">
      <alignment vertical="center"/>
    </xf>
    <xf numFmtId="0" fontId="70" fillId="67" borderId="0" applyNumberFormat="0" applyBorder="0" applyAlignment="0" applyProtection="0">
      <alignment vertical="center"/>
    </xf>
    <xf numFmtId="0" fontId="70" fillId="67" borderId="0" applyNumberFormat="0" applyBorder="0" applyAlignment="0" applyProtection="0">
      <alignment vertical="center"/>
    </xf>
    <xf numFmtId="0" fontId="0" fillId="48" borderId="0" applyProtection="0">
      <alignment vertical="center"/>
    </xf>
    <xf numFmtId="0" fontId="70" fillId="67" borderId="0" applyNumberFormat="0" applyBorder="0" applyAlignment="0" applyProtection="0">
      <alignment vertical="center"/>
    </xf>
    <xf numFmtId="0" fontId="70" fillId="67" borderId="0" applyNumberFormat="0" applyBorder="0" applyAlignment="0" applyProtection="0">
      <alignment vertical="center"/>
    </xf>
    <xf numFmtId="0" fontId="70" fillId="67"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70" fillId="67" borderId="0" applyNumberFormat="0" applyBorder="0" applyAlignment="0" applyProtection="0">
      <alignment vertical="center"/>
    </xf>
    <xf numFmtId="0" fontId="0" fillId="48" borderId="0" applyNumberFormat="0" applyBorder="0" applyAlignment="0" applyProtection="0">
      <alignment vertical="center"/>
    </xf>
    <xf numFmtId="0" fontId="70" fillId="48" borderId="0" applyProtection="0">
      <alignment vertical="center"/>
    </xf>
    <xf numFmtId="0" fontId="70" fillId="7" borderId="0" applyProtection="0">
      <alignment vertical="center"/>
    </xf>
    <xf numFmtId="0" fontId="70" fillId="68" borderId="0" applyNumberFormat="0" applyBorder="0" applyAlignment="0" applyProtection="0">
      <alignment vertical="center"/>
    </xf>
    <xf numFmtId="0" fontId="70" fillId="68" borderId="0" applyNumberFormat="0" applyBorder="0" applyAlignment="0" applyProtection="0">
      <alignment vertical="center"/>
    </xf>
    <xf numFmtId="0" fontId="0" fillId="7" borderId="0" applyProtection="0">
      <alignment vertical="center"/>
    </xf>
    <xf numFmtId="0" fontId="0" fillId="7" borderId="0" applyNumberFormat="0" applyBorder="0" applyAlignment="0" applyProtection="0">
      <alignment vertical="center"/>
    </xf>
    <xf numFmtId="0" fontId="70" fillId="68" borderId="0" applyNumberFormat="0" applyBorder="0" applyAlignment="0" applyProtection="0">
      <alignment vertical="center"/>
    </xf>
    <xf numFmtId="0" fontId="70" fillId="68" borderId="0" applyNumberFormat="0" applyBorder="0" applyAlignment="0" applyProtection="0">
      <alignment vertical="center"/>
    </xf>
    <xf numFmtId="0" fontId="0" fillId="7" borderId="0" applyProtection="0">
      <alignment vertical="center"/>
    </xf>
    <xf numFmtId="0" fontId="0" fillId="7" borderId="0" applyNumberFormat="0" applyBorder="0" applyAlignment="0" applyProtection="0">
      <alignment vertical="center"/>
    </xf>
    <xf numFmtId="0" fontId="70" fillId="68" borderId="0" applyNumberFormat="0" applyBorder="0" applyAlignment="0" applyProtection="0">
      <alignment vertical="center"/>
    </xf>
    <xf numFmtId="0" fontId="70" fillId="68" borderId="0" applyNumberFormat="0" applyBorder="0" applyAlignment="0" applyProtection="0">
      <alignment vertical="center"/>
    </xf>
    <xf numFmtId="0" fontId="0" fillId="7" borderId="0" applyProtection="0">
      <alignment vertical="center"/>
    </xf>
    <xf numFmtId="0" fontId="70" fillId="68" borderId="0" applyNumberFormat="0" applyBorder="0" applyAlignment="0" applyProtection="0">
      <alignment vertical="center"/>
    </xf>
    <xf numFmtId="0" fontId="70" fillId="68" borderId="0" applyNumberFormat="0" applyBorder="0" applyAlignment="0" applyProtection="0">
      <alignment vertical="center"/>
    </xf>
    <xf numFmtId="0" fontId="70" fillId="68"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68" borderId="0" applyNumberFormat="0" applyBorder="0" applyAlignment="0" applyProtection="0">
      <alignment vertical="center"/>
    </xf>
    <xf numFmtId="0" fontId="0" fillId="7" borderId="0" applyNumberFormat="0" applyBorder="0" applyAlignment="0" applyProtection="0">
      <alignment vertical="center"/>
    </xf>
    <xf numFmtId="0" fontId="70" fillId="7" borderId="0" applyProtection="0">
      <alignment vertical="center"/>
    </xf>
    <xf numFmtId="0" fontId="69" fillId="11" borderId="0" applyProtection="0">
      <alignment vertical="center"/>
    </xf>
    <xf numFmtId="0" fontId="69" fillId="69" borderId="0" applyNumberFormat="0" applyBorder="0" applyAlignment="0" applyProtection="0">
      <alignment vertical="center"/>
    </xf>
    <xf numFmtId="0" fontId="69" fillId="69" borderId="0" applyNumberFormat="0" applyBorder="0" applyAlignment="0" applyProtection="0">
      <alignment vertical="center"/>
    </xf>
    <xf numFmtId="0" fontId="0" fillId="11" borderId="0" applyProtection="0">
      <alignment vertical="center"/>
    </xf>
    <xf numFmtId="0" fontId="0" fillId="11" borderId="0" applyNumberFormat="0" applyBorder="0" applyAlignment="0" applyProtection="0">
      <alignment vertical="center"/>
    </xf>
    <xf numFmtId="0" fontId="69" fillId="69" borderId="0" applyNumberFormat="0" applyBorder="0" applyAlignment="0" applyProtection="0">
      <alignment vertical="center"/>
    </xf>
    <xf numFmtId="0" fontId="69" fillId="69" borderId="0" applyNumberFormat="0" applyBorder="0" applyAlignment="0" applyProtection="0">
      <alignment vertical="center"/>
    </xf>
    <xf numFmtId="0" fontId="0" fillId="11" borderId="0" applyProtection="0">
      <alignment vertical="center"/>
    </xf>
    <xf numFmtId="0" fontId="0" fillId="11" borderId="0" applyNumberFormat="0" applyBorder="0" applyAlignment="0" applyProtection="0">
      <alignment vertical="center"/>
    </xf>
    <xf numFmtId="0" fontId="69" fillId="69" borderId="0" applyNumberFormat="0" applyBorder="0" applyAlignment="0" applyProtection="0">
      <alignment vertical="center"/>
    </xf>
    <xf numFmtId="0" fontId="69" fillId="69" borderId="0" applyNumberFormat="0" applyBorder="0" applyAlignment="0" applyProtection="0">
      <alignment vertical="center"/>
    </xf>
    <xf numFmtId="0" fontId="0" fillId="11" borderId="0" applyProtection="0">
      <alignment vertical="center"/>
    </xf>
    <xf numFmtId="0" fontId="69" fillId="69" borderId="0" applyNumberFormat="0" applyBorder="0" applyAlignment="0" applyProtection="0">
      <alignment vertical="center"/>
    </xf>
    <xf numFmtId="0" fontId="69" fillId="69" borderId="0" applyNumberFormat="0" applyBorder="0" applyAlignment="0" applyProtection="0">
      <alignment vertical="center"/>
    </xf>
    <xf numFmtId="0" fontId="69" fillId="69" borderId="0" applyNumberFormat="0" applyBorder="0" applyAlignment="0" applyProtection="0">
      <alignment vertical="center"/>
    </xf>
    <xf numFmtId="0" fontId="69" fillId="11" borderId="0" applyNumberFormat="0" applyBorder="0" applyAlignment="0" applyProtection="0">
      <alignment vertical="center"/>
    </xf>
    <xf numFmtId="0" fontId="69" fillId="11" borderId="0" applyNumberFormat="0" applyBorder="0" applyAlignment="0" applyProtection="0">
      <alignment vertical="center"/>
    </xf>
    <xf numFmtId="0" fontId="69" fillId="69" borderId="0" applyNumberFormat="0" applyBorder="0" applyAlignment="0" applyProtection="0">
      <alignment vertical="center"/>
    </xf>
    <xf numFmtId="0" fontId="0" fillId="11" borderId="0" applyNumberFormat="0" applyBorder="0" applyAlignment="0" applyProtection="0">
      <alignment vertical="center"/>
    </xf>
    <xf numFmtId="0" fontId="69" fillId="11" borderId="0" applyProtection="0">
      <alignment vertical="center"/>
    </xf>
    <xf numFmtId="0" fontId="69" fillId="70" borderId="0" applyNumberFormat="0" applyBorder="0" applyAlignment="0" applyProtection="0">
      <alignment vertical="center"/>
    </xf>
    <xf numFmtId="0" fontId="69" fillId="70" borderId="0" applyNumberFormat="0" applyBorder="0" applyAlignment="0" applyProtection="0">
      <alignment vertical="center"/>
    </xf>
    <xf numFmtId="0" fontId="0" fillId="66" borderId="0" applyNumberFormat="0" applyBorder="0" applyAlignment="0" applyProtection="0">
      <alignment vertical="center"/>
    </xf>
    <xf numFmtId="0" fontId="0" fillId="66" borderId="0" applyNumberFormat="0" applyBorder="0" applyAlignment="0" applyProtection="0">
      <alignment vertical="center"/>
    </xf>
    <xf numFmtId="0" fontId="69" fillId="66" borderId="0" applyProtection="0">
      <alignment vertical="center"/>
    </xf>
    <xf numFmtId="0" fontId="69" fillId="66" borderId="0" applyProtection="0">
      <alignment vertical="center"/>
    </xf>
    <xf numFmtId="0" fontId="69" fillId="71" borderId="0" applyNumberFormat="0" applyBorder="0" applyAlignment="0" applyProtection="0">
      <alignment vertical="center"/>
    </xf>
    <xf numFmtId="0" fontId="69" fillId="70" borderId="0" applyNumberFormat="0" applyBorder="0" applyAlignment="0" applyProtection="0">
      <alignment vertical="center"/>
    </xf>
    <xf numFmtId="0" fontId="0" fillId="66" borderId="0" applyProtection="0">
      <alignment vertical="center"/>
    </xf>
    <xf numFmtId="0" fontId="0" fillId="66" borderId="0" applyNumberFormat="0" applyBorder="0" applyAlignment="0" applyProtection="0">
      <alignment vertical="center"/>
    </xf>
    <xf numFmtId="0" fontId="69" fillId="70" borderId="0" applyNumberFormat="0" applyBorder="0" applyAlignment="0" applyProtection="0">
      <alignment vertical="center"/>
    </xf>
    <xf numFmtId="0" fontId="69" fillId="70" borderId="0" applyNumberFormat="0" applyBorder="0" applyAlignment="0" applyProtection="0">
      <alignment vertical="center"/>
    </xf>
    <xf numFmtId="0" fontId="0" fillId="66" borderId="0" applyProtection="0">
      <alignment vertical="center"/>
    </xf>
    <xf numFmtId="0" fontId="0" fillId="66" borderId="0" applyNumberFormat="0" applyBorder="0" applyAlignment="0" applyProtection="0">
      <alignment vertical="center"/>
    </xf>
    <xf numFmtId="0" fontId="69" fillId="70" borderId="0" applyNumberFormat="0" applyBorder="0" applyAlignment="0" applyProtection="0">
      <alignment vertical="center"/>
    </xf>
    <xf numFmtId="0" fontId="69" fillId="70" borderId="0" applyNumberFormat="0" applyBorder="0" applyAlignment="0" applyProtection="0">
      <alignment vertical="center"/>
    </xf>
    <xf numFmtId="0" fontId="0" fillId="66" borderId="0" applyProtection="0">
      <alignment vertical="center"/>
    </xf>
    <xf numFmtId="0" fontId="0" fillId="66" borderId="0" applyNumberFormat="0" applyBorder="0" applyAlignment="0" applyProtection="0">
      <alignment vertical="center"/>
    </xf>
    <xf numFmtId="0" fontId="69" fillId="70" borderId="0" applyNumberFormat="0" applyBorder="0" applyAlignment="0" applyProtection="0">
      <alignment vertical="center"/>
    </xf>
    <xf numFmtId="0" fontId="69" fillId="70" borderId="0" applyNumberFormat="0" applyBorder="0" applyAlignment="0" applyProtection="0">
      <alignment vertical="center"/>
    </xf>
    <xf numFmtId="0" fontId="0" fillId="66" borderId="0" applyProtection="0">
      <alignment vertical="center"/>
    </xf>
    <xf numFmtId="0" fontId="0" fillId="66" borderId="0" applyNumberFormat="0" applyBorder="0" applyAlignment="0" applyProtection="0">
      <alignment vertical="center"/>
    </xf>
    <xf numFmtId="0" fontId="69" fillId="70" borderId="0" applyNumberFormat="0" applyBorder="0" applyAlignment="0" applyProtection="0">
      <alignment vertical="center"/>
    </xf>
    <xf numFmtId="0" fontId="69" fillId="72" borderId="0" applyNumberFormat="0" applyBorder="0" applyAlignment="0" applyProtection="0">
      <alignment vertical="center"/>
    </xf>
    <xf numFmtId="0" fontId="0" fillId="66" borderId="0" applyProtection="0">
      <alignment vertical="center"/>
    </xf>
    <xf numFmtId="0" fontId="69" fillId="72" borderId="0" applyNumberFormat="0" applyBorder="0" applyAlignment="0" applyProtection="0">
      <alignment vertical="center"/>
    </xf>
    <xf numFmtId="0" fontId="69" fillId="70" borderId="0" applyNumberFormat="0" applyBorder="0" applyAlignment="0" applyProtection="0">
      <alignment vertical="center"/>
    </xf>
    <xf numFmtId="0" fontId="0" fillId="66" borderId="0" applyProtection="0">
      <alignment vertical="center"/>
    </xf>
    <xf numFmtId="0" fontId="69" fillId="70" borderId="0" applyNumberFormat="0" applyBorder="0" applyAlignment="0" applyProtection="0">
      <alignment vertical="center"/>
    </xf>
    <xf numFmtId="0" fontId="69" fillId="70" borderId="0" applyNumberFormat="0" applyBorder="0" applyAlignment="0" applyProtection="0">
      <alignment vertical="center"/>
    </xf>
    <xf numFmtId="0" fontId="69" fillId="66" borderId="0" applyNumberFormat="0" applyBorder="0" applyAlignment="0" applyProtection="0">
      <alignment vertical="center"/>
    </xf>
    <xf numFmtId="0" fontId="69" fillId="11" borderId="0" applyProtection="0">
      <alignment vertical="center"/>
    </xf>
    <xf numFmtId="0" fontId="70" fillId="48" borderId="0" applyProtection="0">
      <alignment vertical="center"/>
    </xf>
    <xf numFmtId="0" fontId="70" fillId="60" borderId="0" applyNumberFormat="0" applyBorder="0" applyAlignment="0" applyProtection="0">
      <alignment vertical="center"/>
    </xf>
    <xf numFmtId="0" fontId="70" fillId="67" borderId="0" applyNumberFormat="0" applyBorder="0" applyAlignment="0" applyProtection="0">
      <alignment vertical="center"/>
    </xf>
    <xf numFmtId="0" fontId="0" fillId="48" borderId="0" applyProtection="0">
      <alignment vertical="center"/>
    </xf>
    <xf numFmtId="0" fontId="0" fillId="48" borderId="0" applyNumberFormat="0" applyBorder="0" applyAlignment="0" applyProtection="0">
      <alignment vertical="center"/>
    </xf>
    <xf numFmtId="0" fontId="70" fillId="67" borderId="0" applyNumberFormat="0" applyBorder="0" applyAlignment="0" applyProtection="0">
      <alignment vertical="center"/>
    </xf>
    <xf numFmtId="0" fontId="70" fillId="67" borderId="0" applyNumberFormat="0" applyBorder="0" applyAlignment="0" applyProtection="0">
      <alignment vertical="center"/>
    </xf>
    <xf numFmtId="0" fontId="0" fillId="48" borderId="0" applyProtection="0">
      <alignment vertical="center"/>
    </xf>
    <xf numFmtId="0" fontId="0" fillId="48" borderId="0" applyNumberFormat="0" applyBorder="0" applyAlignment="0" applyProtection="0">
      <alignment vertical="center"/>
    </xf>
    <xf numFmtId="0" fontId="70" fillId="67" borderId="0" applyNumberFormat="0" applyBorder="0" applyAlignment="0" applyProtection="0">
      <alignment vertical="center"/>
    </xf>
    <xf numFmtId="0" fontId="70" fillId="67" borderId="0" applyNumberFormat="0" applyBorder="0" applyAlignment="0" applyProtection="0">
      <alignment vertical="center"/>
    </xf>
    <xf numFmtId="0" fontId="0" fillId="48" borderId="0" applyProtection="0">
      <alignment vertical="center"/>
    </xf>
    <xf numFmtId="0" fontId="70" fillId="67" borderId="0" applyNumberFormat="0" applyBorder="0" applyAlignment="0" applyProtection="0">
      <alignment vertical="center"/>
    </xf>
    <xf numFmtId="0" fontId="70" fillId="67" borderId="0" applyNumberFormat="0" applyBorder="0" applyAlignment="0" applyProtection="0">
      <alignment vertical="center"/>
    </xf>
    <xf numFmtId="0" fontId="70" fillId="67"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70" fillId="67" borderId="0" applyNumberFormat="0" applyBorder="0" applyAlignment="0" applyProtection="0">
      <alignment vertical="center"/>
    </xf>
    <xf numFmtId="0" fontId="0" fillId="48" borderId="0" applyNumberFormat="0" applyBorder="0" applyAlignment="0" applyProtection="0">
      <alignment vertical="center"/>
    </xf>
    <xf numFmtId="0" fontId="70" fillId="48" borderId="0" applyProtection="0">
      <alignment vertical="center"/>
    </xf>
    <xf numFmtId="0" fontId="70" fillId="10" borderId="0" applyProtection="0">
      <alignment vertical="center"/>
    </xf>
    <xf numFmtId="0" fontId="70" fillId="60" borderId="0" applyNumberFormat="0" applyBorder="0" applyAlignment="0" applyProtection="0">
      <alignment vertical="center"/>
    </xf>
    <xf numFmtId="0" fontId="70" fillId="73"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70" fillId="73" borderId="0" applyNumberFormat="0" applyBorder="0" applyAlignment="0" applyProtection="0">
      <alignment vertical="center"/>
    </xf>
    <xf numFmtId="0" fontId="70" fillId="73"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70" fillId="73" borderId="0" applyNumberFormat="0" applyBorder="0" applyAlignment="0" applyProtection="0">
      <alignment vertical="center"/>
    </xf>
    <xf numFmtId="0" fontId="70" fillId="73" borderId="0" applyNumberFormat="0" applyBorder="0" applyAlignment="0" applyProtection="0">
      <alignment vertical="center"/>
    </xf>
    <xf numFmtId="0" fontId="0" fillId="10" borderId="0" applyProtection="0">
      <alignment vertical="center"/>
    </xf>
    <xf numFmtId="0" fontId="70" fillId="73" borderId="0" applyNumberFormat="0" applyBorder="0" applyAlignment="0" applyProtection="0">
      <alignment vertical="center"/>
    </xf>
    <xf numFmtId="0" fontId="70" fillId="73" borderId="0" applyNumberFormat="0" applyBorder="0" applyAlignment="0" applyProtection="0">
      <alignment vertical="center"/>
    </xf>
    <xf numFmtId="0" fontId="70" fillId="73"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70" fillId="73" borderId="0" applyNumberFormat="0" applyBorder="0" applyAlignment="0" applyProtection="0">
      <alignment vertical="center"/>
    </xf>
    <xf numFmtId="0" fontId="0" fillId="10" borderId="0" applyNumberFormat="0" applyBorder="0" applyAlignment="0" applyProtection="0">
      <alignment vertical="center"/>
    </xf>
    <xf numFmtId="0" fontId="70" fillId="10" borderId="0" applyProtection="0">
      <alignment vertical="center"/>
    </xf>
    <xf numFmtId="0" fontId="69" fillId="7" borderId="0" applyProtection="0">
      <alignment vertical="center"/>
    </xf>
    <xf numFmtId="0" fontId="69" fillId="68" borderId="0" applyNumberFormat="0" applyBorder="0" applyAlignment="0" applyProtection="0">
      <alignment vertical="center"/>
    </xf>
    <xf numFmtId="0" fontId="69" fillId="68" borderId="0" applyNumberFormat="0" applyBorder="0" applyAlignment="0" applyProtection="0">
      <alignment vertical="center"/>
    </xf>
    <xf numFmtId="0" fontId="0" fillId="7" borderId="0" applyProtection="0">
      <alignment vertical="center"/>
    </xf>
    <xf numFmtId="0" fontId="0" fillId="7" borderId="0" applyNumberFormat="0" applyBorder="0" applyAlignment="0" applyProtection="0">
      <alignment vertical="center"/>
    </xf>
    <xf numFmtId="0" fontId="69" fillId="68" borderId="0" applyNumberFormat="0" applyBorder="0" applyAlignment="0" applyProtection="0">
      <alignment vertical="center"/>
    </xf>
    <xf numFmtId="0" fontId="69" fillId="68" borderId="0" applyNumberFormat="0" applyBorder="0" applyAlignment="0" applyProtection="0">
      <alignment vertical="center"/>
    </xf>
    <xf numFmtId="0" fontId="0" fillId="7" borderId="0" applyProtection="0">
      <alignment vertical="center"/>
    </xf>
    <xf numFmtId="0" fontId="0" fillId="7" borderId="0" applyNumberFormat="0" applyBorder="0" applyAlignment="0" applyProtection="0">
      <alignment vertical="center"/>
    </xf>
    <xf numFmtId="0" fontId="69" fillId="68" borderId="0" applyNumberFormat="0" applyBorder="0" applyAlignment="0" applyProtection="0">
      <alignment vertical="center"/>
    </xf>
    <xf numFmtId="0" fontId="69" fillId="68" borderId="0" applyNumberFormat="0" applyBorder="0" applyAlignment="0" applyProtection="0">
      <alignment vertical="center"/>
    </xf>
    <xf numFmtId="0" fontId="0" fillId="7" borderId="0" applyProtection="0">
      <alignment vertical="center"/>
    </xf>
    <xf numFmtId="0" fontId="69" fillId="68" borderId="0" applyNumberFormat="0" applyBorder="0" applyAlignment="0" applyProtection="0">
      <alignment vertical="center"/>
    </xf>
    <xf numFmtId="0" fontId="69" fillId="68" borderId="0" applyNumberFormat="0" applyBorder="0" applyAlignment="0" applyProtection="0">
      <alignment vertical="center"/>
    </xf>
    <xf numFmtId="0" fontId="69" fillId="68"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68" borderId="0" applyNumberFormat="0" applyBorder="0" applyAlignment="0" applyProtection="0">
      <alignment vertical="center"/>
    </xf>
    <xf numFmtId="0" fontId="0" fillId="7" borderId="0" applyNumberFormat="0" applyBorder="0" applyAlignment="0" applyProtection="0">
      <alignment vertical="center"/>
    </xf>
    <xf numFmtId="0" fontId="69" fillId="7" borderId="0" applyProtection="0">
      <alignment vertical="center"/>
    </xf>
    <xf numFmtId="0" fontId="69" fillId="69" borderId="0" applyNumberFormat="0" applyBorder="0" applyAlignment="0" applyProtection="0">
      <alignment vertical="center"/>
    </xf>
    <xf numFmtId="0" fontId="69" fillId="69"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69" fillId="11" borderId="0" applyProtection="0">
      <alignment vertical="center"/>
    </xf>
    <xf numFmtId="0" fontId="69" fillId="11" borderId="0" applyProtection="0">
      <alignment vertical="center"/>
    </xf>
    <xf numFmtId="0" fontId="69" fillId="74" borderId="0" applyNumberFormat="0" applyBorder="0" applyAlignment="0" applyProtection="0">
      <alignment vertical="center"/>
    </xf>
    <xf numFmtId="0" fontId="69" fillId="69" borderId="0" applyNumberFormat="0" applyBorder="0" applyAlignment="0" applyProtection="0">
      <alignment vertical="center"/>
    </xf>
    <xf numFmtId="0" fontId="0" fillId="11" borderId="0" applyProtection="0">
      <alignment vertical="center"/>
    </xf>
    <xf numFmtId="0" fontId="0" fillId="11" borderId="0" applyNumberFormat="0" applyBorder="0" applyAlignment="0" applyProtection="0">
      <alignment vertical="center"/>
    </xf>
    <xf numFmtId="0" fontId="69" fillId="69" borderId="0" applyNumberFormat="0" applyBorder="0" applyAlignment="0" applyProtection="0">
      <alignment vertical="center"/>
    </xf>
    <xf numFmtId="0" fontId="69" fillId="69" borderId="0" applyNumberFormat="0" applyBorder="0" applyAlignment="0" applyProtection="0">
      <alignment vertical="center"/>
    </xf>
    <xf numFmtId="0" fontId="0" fillId="11" borderId="0" applyProtection="0">
      <alignment vertical="center"/>
    </xf>
    <xf numFmtId="0" fontId="0" fillId="11" borderId="0" applyNumberFormat="0" applyBorder="0" applyAlignment="0" applyProtection="0">
      <alignment vertical="center"/>
    </xf>
    <xf numFmtId="0" fontId="69" fillId="69" borderId="0" applyNumberFormat="0" applyBorder="0" applyAlignment="0" applyProtection="0">
      <alignment vertical="center"/>
    </xf>
    <xf numFmtId="0" fontId="69" fillId="69" borderId="0" applyNumberFormat="0" applyBorder="0" applyAlignment="0" applyProtection="0">
      <alignment vertical="center"/>
    </xf>
    <xf numFmtId="0" fontId="0" fillId="11" borderId="0" applyProtection="0">
      <alignment vertical="center"/>
    </xf>
    <xf numFmtId="0" fontId="0" fillId="11" borderId="0" applyNumberFormat="0" applyBorder="0" applyAlignment="0" applyProtection="0">
      <alignment vertical="center"/>
    </xf>
    <xf numFmtId="0" fontId="69" fillId="69" borderId="0" applyNumberFormat="0" applyBorder="0" applyAlignment="0" applyProtection="0">
      <alignment vertical="center"/>
    </xf>
    <xf numFmtId="0" fontId="69" fillId="69" borderId="0" applyNumberFormat="0" applyBorder="0" applyAlignment="0" applyProtection="0">
      <alignment vertical="center"/>
    </xf>
    <xf numFmtId="0" fontId="0" fillId="11" borderId="0" applyProtection="0">
      <alignment vertical="center"/>
    </xf>
    <xf numFmtId="0" fontId="0" fillId="11" borderId="0" applyNumberFormat="0" applyBorder="0" applyAlignment="0" applyProtection="0">
      <alignment vertical="center"/>
    </xf>
    <xf numFmtId="0" fontId="69" fillId="69" borderId="0" applyNumberFormat="0" applyBorder="0" applyAlignment="0" applyProtection="0">
      <alignment vertical="center"/>
    </xf>
    <xf numFmtId="0" fontId="69" fillId="15" borderId="0" applyNumberFormat="0" applyBorder="0" applyAlignment="0" applyProtection="0">
      <alignment vertical="center"/>
    </xf>
    <xf numFmtId="0" fontId="0" fillId="11" borderId="0" applyProtection="0">
      <alignment vertical="center"/>
    </xf>
    <xf numFmtId="0" fontId="69" fillId="15" borderId="0" applyNumberFormat="0" applyBorder="0" applyAlignment="0" applyProtection="0">
      <alignment vertical="center"/>
    </xf>
    <xf numFmtId="0" fontId="69" fillId="69" borderId="0" applyNumberFormat="0" applyBorder="0" applyAlignment="0" applyProtection="0">
      <alignment vertical="center"/>
    </xf>
    <xf numFmtId="0" fontId="0" fillId="11" borderId="0" applyProtection="0">
      <alignment vertical="center"/>
    </xf>
    <xf numFmtId="0" fontId="69" fillId="69" borderId="0" applyNumberFormat="0" applyBorder="0" applyAlignment="0" applyProtection="0">
      <alignment vertical="center"/>
    </xf>
    <xf numFmtId="0" fontId="69" fillId="69" borderId="0" applyNumberFormat="0" applyBorder="0" applyAlignment="0" applyProtection="0">
      <alignment vertical="center"/>
    </xf>
    <xf numFmtId="0" fontId="69" fillId="11" borderId="0" applyNumberFormat="0" applyBorder="0" applyAlignment="0" applyProtection="0">
      <alignment vertical="center"/>
    </xf>
    <xf numFmtId="0" fontId="69" fillId="59" borderId="0" applyProtection="0">
      <alignment vertical="center"/>
    </xf>
    <xf numFmtId="0" fontId="70" fillId="46" borderId="0" applyProtection="0">
      <alignment vertical="center"/>
    </xf>
    <xf numFmtId="0" fontId="70" fillId="60" borderId="0" applyNumberFormat="0" applyBorder="0" applyAlignment="0" applyProtection="0">
      <alignment vertical="center"/>
    </xf>
    <xf numFmtId="0" fontId="70" fillId="61" borderId="0" applyNumberFormat="0" applyBorder="0" applyAlignment="0" applyProtection="0">
      <alignment vertical="center"/>
    </xf>
    <xf numFmtId="0" fontId="0" fillId="46" borderId="0" applyProtection="0">
      <alignment vertical="center"/>
    </xf>
    <xf numFmtId="0" fontId="0" fillId="46" borderId="0" applyNumberFormat="0" applyBorder="0" applyAlignment="0" applyProtection="0">
      <alignment vertical="center"/>
    </xf>
    <xf numFmtId="0" fontId="70" fillId="61" borderId="0" applyNumberFormat="0" applyBorder="0" applyAlignment="0" applyProtection="0">
      <alignment vertical="center"/>
    </xf>
    <xf numFmtId="0" fontId="70" fillId="61" borderId="0" applyNumberFormat="0" applyBorder="0" applyAlignment="0" applyProtection="0">
      <alignment vertical="center"/>
    </xf>
    <xf numFmtId="0" fontId="0" fillId="46" borderId="0" applyProtection="0">
      <alignment vertical="center"/>
    </xf>
    <xf numFmtId="0" fontId="0" fillId="46" borderId="0" applyNumberFormat="0" applyBorder="0" applyAlignment="0" applyProtection="0">
      <alignment vertical="center"/>
    </xf>
    <xf numFmtId="0" fontId="70" fillId="61" borderId="0" applyNumberFormat="0" applyBorder="0" applyAlignment="0" applyProtection="0">
      <alignment vertical="center"/>
    </xf>
    <xf numFmtId="0" fontId="70" fillId="61" borderId="0" applyNumberFormat="0" applyBorder="0" applyAlignment="0" applyProtection="0">
      <alignment vertical="center"/>
    </xf>
    <xf numFmtId="0" fontId="0" fillId="46" borderId="0" applyProtection="0">
      <alignment vertical="center"/>
    </xf>
    <xf numFmtId="0" fontId="70" fillId="61" borderId="0" applyNumberFormat="0" applyBorder="0" applyAlignment="0" applyProtection="0">
      <alignment vertical="center"/>
    </xf>
    <xf numFmtId="0" fontId="70" fillId="61" borderId="0" applyNumberFormat="0" applyBorder="0" applyAlignment="0" applyProtection="0">
      <alignment vertical="center"/>
    </xf>
    <xf numFmtId="0" fontId="70" fillId="61"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70" fillId="61" borderId="0" applyNumberFormat="0" applyBorder="0" applyAlignment="0" applyProtection="0">
      <alignment vertical="center"/>
    </xf>
    <xf numFmtId="0" fontId="0" fillId="46" borderId="0" applyNumberFormat="0" applyBorder="0" applyAlignment="0" applyProtection="0">
      <alignment vertical="center"/>
    </xf>
    <xf numFmtId="0" fontId="70" fillId="46" borderId="0" applyProtection="0">
      <alignment vertical="center"/>
    </xf>
    <xf numFmtId="0" fontId="70" fillId="7" borderId="0" applyProtection="0">
      <alignment vertical="center"/>
    </xf>
    <xf numFmtId="0" fontId="70" fillId="68" borderId="0" applyNumberFormat="0" applyBorder="0" applyAlignment="0" applyProtection="0">
      <alignment vertical="center"/>
    </xf>
    <xf numFmtId="0" fontId="70" fillId="68" borderId="0" applyNumberFormat="0" applyBorder="0" applyAlignment="0" applyProtection="0">
      <alignment vertical="center"/>
    </xf>
    <xf numFmtId="0" fontId="0" fillId="7" borderId="0" applyProtection="0">
      <alignment vertical="center"/>
    </xf>
    <xf numFmtId="0" fontId="0" fillId="7" borderId="0" applyNumberFormat="0" applyBorder="0" applyAlignment="0" applyProtection="0">
      <alignment vertical="center"/>
    </xf>
    <xf numFmtId="0" fontId="70" fillId="68" borderId="0" applyNumberFormat="0" applyBorder="0" applyAlignment="0" applyProtection="0">
      <alignment vertical="center"/>
    </xf>
    <xf numFmtId="0" fontId="70" fillId="68" borderId="0" applyNumberFormat="0" applyBorder="0" applyAlignment="0" applyProtection="0">
      <alignment vertical="center"/>
    </xf>
    <xf numFmtId="0" fontId="0" fillId="7" borderId="0" applyProtection="0">
      <alignment vertical="center"/>
    </xf>
    <xf numFmtId="0" fontId="0" fillId="7" borderId="0" applyNumberFormat="0" applyBorder="0" applyAlignment="0" applyProtection="0">
      <alignment vertical="center"/>
    </xf>
    <xf numFmtId="0" fontId="70" fillId="68" borderId="0" applyNumberFormat="0" applyBorder="0" applyAlignment="0" applyProtection="0">
      <alignment vertical="center"/>
    </xf>
    <xf numFmtId="0" fontId="70" fillId="68" borderId="0" applyNumberFormat="0" applyBorder="0" applyAlignment="0" applyProtection="0">
      <alignment vertical="center"/>
    </xf>
    <xf numFmtId="0" fontId="0" fillId="7" borderId="0" applyProtection="0">
      <alignment vertical="center"/>
    </xf>
    <xf numFmtId="0" fontId="70" fillId="68" borderId="0" applyNumberFormat="0" applyBorder="0" applyAlignment="0" applyProtection="0">
      <alignment vertical="center"/>
    </xf>
    <xf numFmtId="0" fontId="70" fillId="68" borderId="0" applyNumberFormat="0" applyBorder="0" applyAlignment="0" applyProtection="0">
      <alignment vertical="center"/>
    </xf>
    <xf numFmtId="0" fontId="70" fillId="68"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68" borderId="0" applyNumberFormat="0" applyBorder="0" applyAlignment="0" applyProtection="0">
      <alignment vertical="center"/>
    </xf>
    <xf numFmtId="0" fontId="0" fillId="7" borderId="0" applyNumberFormat="0" applyBorder="0" applyAlignment="0" applyProtection="0">
      <alignment vertical="center"/>
    </xf>
    <xf numFmtId="0" fontId="70" fillId="7" borderId="0" applyProtection="0">
      <alignment vertical="center"/>
    </xf>
    <xf numFmtId="0" fontId="69" fillId="7" borderId="0" applyProtection="0">
      <alignment vertical="center"/>
    </xf>
    <xf numFmtId="0" fontId="69" fillId="75" borderId="0" applyNumberFormat="0" applyBorder="0" applyAlignment="0" applyProtection="0">
      <alignment vertical="center"/>
    </xf>
    <xf numFmtId="0" fontId="69" fillId="68" borderId="0" applyNumberFormat="0" applyBorder="0" applyAlignment="0" applyProtection="0">
      <alignment vertical="center"/>
    </xf>
    <xf numFmtId="0" fontId="0" fillId="7" borderId="0" applyProtection="0">
      <alignment vertical="center"/>
    </xf>
    <xf numFmtId="0" fontId="0" fillId="7" borderId="0" applyNumberFormat="0" applyBorder="0" applyAlignment="0" applyProtection="0">
      <alignment vertical="center"/>
    </xf>
    <xf numFmtId="0" fontId="69" fillId="68" borderId="0" applyNumberFormat="0" applyBorder="0" applyAlignment="0" applyProtection="0">
      <alignment vertical="center"/>
    </xf>
    <xf numFmtId="0" fontId="69" fillId="68" borderId="0" applyNumberFormat="0" applyBorder="0" applyAlignment="0" applyProtection="0">
      <alignment vertical="center"/>
    </xf>
    <xf numFmtId="0" fontId="0" fillId="7" borderId="0" applyProtection="0">
      <alignment vertical="center"/>
    </xf>
    <xf numFmtId="0" fontId="0" fillId="7" borderId="0" applyNumberFormat="0" applyBorder="0" applyAlignment="0" applyProtection="0">
      <alignment vertical="center"/>
    </xf>
    <xf numFmtId="0" fontId="69" fillId="68" borderId="0" applyNumberFormat="0" applyBorder="0" applyAlignment="0" applyProtection="0">
      <alignment vertical="center"/>
    </xf>
    <xf numFmtId="0" fontId="69" fillId="68" borderId="0" applyNumberFormat="0" applyBorder="0" applyAlignment="0" applyProtection="0">
      <alignment vertical="center"/>
    </xf>
    <xf numFmtId="0" fontId="0" fillId="7" borderId="0" applyProtection="0">
      <alignment vertical="center"/>
    </xf>
    <xf numFmtId="0" fontId="69" fillId="68" borderId="0" applyNumberFormat="0" applyBorder="0" applyAlignment="0" applyProtection="0">
      <alignment vertical="center"/>
    </xf>
    <xf numFmtId="0" fontId="69" fillId="68" borderId="0" applyNumberFormat="0" applyBorder="0" applyAlignment="0" applyProtection="0">
      <alignment vertical="center"/>
    </xf>
    <xf numFmtId="0" fontId="69" fillId="68"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68" borderId="0" applyNumberFormat="0" applyBorder="0" applyAlignment="0" applyProtection="0">
      <alignment vertical="center"/>
    </xf>
    <xf numFmtId="0" fontId="0" fillId="7" borderId="0" applyNumberFormat="0" applyBorder="0" applyAlignment="0" applyProtection="0">
      <alignment vertical="center"/>
    </xf>
    <xf numFmtId="0" fontId="69" fillId="7" borderId="0" applyProtection="0">
      <alignment vertical="center"/>
    </xf>
    <xf numFmtId="0" fontId="69" fillId="64" borderId="0" applyNumberFormat="0" applyBorder="0" applyAlignment="0" applyProtection="0">
      <alignment vertical="center"/>
    </xf>
    <xf numFmtId="0" fontId="69" fillId="64"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69" fillId="59" borderId="0" applyProtection="0">
      <alignment vertical="center"/>
    </xf>
    <xf numFmtId="0" fontId="69" fillId="59" borderId="0" applyProtection="0">
      <alignment vertical="center"/>
    </xf>
    <xf numFmtId="0" fontId="69" fillId="64" borderId="0" applyNumberFormat="0" applyBorder="0" applyAlignment="0" applyProtection="0">
      <alignment vertical="center"/>
    </xf>
    <xf numFmtId="0" fontId="69" fillId="64" borderId="0" applyNumberFormat="0" applyBorder="0" applyAlignment="0" applyProtection="0">
      <alignment vertical="center"/>
    </xf>
    <xf numFmtId="0" fontId="0" fillId="59" borderId="0" applyProtection="0">
      <alignment vertical="center"/>
    </xf>
    <xf numFmtId="0" fontId="0" fillId="59" borderId="0" applyNumberFormat="0" applyBorder="0" applyAlignment="0" applyProtection="0">
      <alignment vertical="center"/>
    </xf>
    <xf numFmtId="0" fontId="69" fillId="64" borderId="0" applyNumberFormat="0" applyBorder="0" applyAlignment="0" applyProtection="0">
      <alignment vertical="center"/>
    </xf>
    <xf numFmtId="0" fontId="69" fillId="64" borderId="0" applyNumberFormat="0" applyBorder="0" applyAlignment="0" applyProtection="0">
      <alignment vertical="center"/>
    </xf>
    <xf numFmtId="0" fontId="0" fillId="59" borderId="0" applyProtection="0">
      <alignment vertical="center"/>
    </xf>
    <xf numFmtId="0" fontId="0" fillId="59" borderId="0" applyNumberFormat="0" applyBorder="0" applyAlignment="0" applyProtection="0">
      <alignment vertical="center"/>
    </xf>
    <xf numFmtId="0" fontId="69" fillId="64" borderId="0" applyNumberFormat="0" applyBorder="0" applyAlignment="0" applyProtection="0">
      <alignment vertical="center"/>
    </xf>
    <xf numFmtId="0" fontId="69" fillId="64" borderId="0" applyNumberFormat="0" applyBorder="0" applyAlignment="0" applyProtection="0">
      <alignment vertical="center"/>
    </xf>
    <xf numFmtId="0" fontId="0" fillId="59" borderId="0" applyProtection="0">
      <alignment vertical="center"/>
    </xf>
    <xf numFmtId="0" fontId="0" fillId="59" borderId="0" applyNumberFormat="0" applyBorder="0" applyAlignment="0" applyProtection="0">
      <alignment vertical="center"/>
    </xf>
    <xf numFmtId="0" fontId="69" fillId="64" borderId="0" applyNumberFormat="0" applyBorder="0" applyAlignment="0" applyProtection="0">
      <alignment vertical="center"/>
    </xf>
    <xf numFmtId="0" fontId="69" fillId="64" borderId="0" applyNumberFormat="0" applyBorder="0" applyAlignment="0" applyProtection="0">
      <alignment vertical="center"/>
    </xf>
    <xf numFmtId="0" fontId="0" fillId="59" borderId="0" applyProtection="0">
      <alignment vertical="center"/>
    </xf>
    <xf numFmtId="0" fontId="0" fillId="59" borderId="0" applyNumberFormat="0" applyBorder="0" applyAlignment="0" applyProtection="0">
      <alignment vertical="center"/>
    </xf>
    <xf numFmtId="0" fontId="69" fillId="64" borderId="0" applyNumberFormat="0" applyBorder="0" applyAlignment="0" applyProtection="0">
      <alignment vertical="center"/>
    </xf>
    <xf numFmtId="0" fontId="69" fillId="59" borderId="0" applyNumberFormat="0" applyBorder="0" applyAlignment="0" applyProtection="0">
      <alignment vertical="center"/>
    </xf>
    <xf numFmtId="0" fontId="0" fillId="59" borderId="0" applyProtection="0">
      <alignment vertical="center"/>
    </xf>
    <xf numFmtId="0" fontId="69" fillId="59" borderId="0" applyNumberFormat="0" applyBorder="0" applyAlignment="0" applyProtection="0">
      <alignment vertical="center"/>
    </xf>
    <xf numFmtId="0" fontId="69" fillId="64" borderId="0" applyNumberFormat="0" applyBorder="0" applyAlignment="0" applyProtection="0">
      <alignment vertical="center"/>
    </xf>
    <xf numFmtId="0" fontId="0" fillId="59" borderId="0" applyProtection="0">
      <alignment vertical="center"/>
    </xf>
    <xf numFmtId="0" fontId="69" fillId="64" borderId="0" applyNumberFormat="0" applyBorder="0" applyAlignment="0" applyProtection="0">
      <alignment vertical="center"/>
    </xf>
    <xf numFmtId="0" fontId="69" fillId="64" borderId="0" applyNumberFormat="0" applyBorder="0" applyAlignment="0" applyProtection="0">
      <alignment vertical="center"/>
    </xf>
    <xf numFmtId="0" fontId="69" fillId="59" borderId="0" applyNumberFormat="0" applyBorder="0" applyAlignment="0" applyProtection="0">
      <alignment vertical="center"/>
    </xf>
    <xf numFmtId="0" fontId="69" fillId="14" borderId="0" applyProtection="0">
      <alignment vertical="center"/>
    </xf>
    <xf numFmtId="0" fontId="70" fillId="50" borderId="0" applyProtection="0">
      <alignment vertical="center"/>
    </xf>
    <xf numFmtId="0" fontId="70" fillId="60" borderId="0" applyNumberFormat="0" applyBorder="0" applyAlignment="0" applyProtection="0">
      <alignment vertical="center"/>
    </xf>
    <xf numFmtId="0" fontId="70" fillId="63" borderId="0" applyNumberFormat="0" applyBorder="0" applyAlignment="0" applyProtection="0">
      <alignment vertical="center"/>
    </xf>
    <xf numFmtId="0" fontId="0" fillId="50" borderId="0" applyProtection="0">
      <alignment vertical="center"/>
    </xf>
    <xf numFmtId="0" fontId="0" fillId="50" borderId="0" applyNumberFormat="0" applyBorder="0" applyAlignment="0" applyProtection="0">
      <alignment vertical="center"/>
    </xf>
    <xf numFmtId="0" fontId="70" fillId="63" borderId="0" applyNumberFormat="0" applyBorder="0" applyAlignment="0" applyProtection="0">
      <alignment vertical="center"/>
    </xf>
    <xf numFmtId="0" fontId="70" fillId="63" borderId="0" applyNumberFormat="0" applyBorder="0" applyAlignment="0" applyProtection="0">
      <alignment vertical="center"/>
    </xf>
    <xf numFmtId="0" fontId="0" fillId="50" borderId="0" applyProtection="0">
      <alignment vertical="center"/>
    </xf>
    <xf numFmtId="0" fontId="0" fillId="50" borderId="0" applyNumberFormat="0" applyBorder="0" applyAlignment="0" applyProtection="0">
      <alignment vertical="center"/>
    </xf>
    <xf numFmtId="0" fontId="70" fillId="63" borderId="0" applyNumberFormat="0" applyBorder="0" applyAlignment="0" applyProtection="0">
      <alignment vertical="center"/>
    </xf>
    <xf numFmtId="0" fontId="70" fillId="63" borderId="0" applyNumberFormat="0" applyBorder="0" applyAlignment="0" applyProtection="0">
      <alignment vertical="center"/>
    </xf>
    <xf numFmtId="0" fontId="0" fillId="50" borderId="0" applyProtection="0">
      <alignment vertical="center"/>
    </xf>
    <xf numFmtId="0" fontId="70" fillId="63" borderId="0" applyNumberFormat="0" applyBorder="0" applyAlignment="0" applyProtection="0">
      <alignment vertical="center"/>
    </xf>
    <xf numFmtId="0" fontId="70" fillId="63" borderId="0" applyNumberFormat="0" applyBorder="0" applyAlignment="0" applyProtection="0">
      <alignment vertical="center"/>
    </xf>
    <xf numFmtId="0" fontId="70" fillId="63"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70" fillId="63" borderId="0" applyNumberFormat="0" applyBorder="0" applyAlignment="0" applyProtection="0">
      <alignment vertical="center"/>
    </xf>
    <xf numFmtId="0" fontId="0" fillId="50" borderId="0" applyNumberFormat="0" applyBorder="0" applyAlignment="0" applyProtection="0">
      <alignment vertical="center"/>
    </xf>
    <xf numFmtId="0" fontId="70" fillId="50" borderId="0" applyProtection="0">
      <alignment vertical="center"/>
    </xf>
    <xf numFmtId="0" fontId="70" fillId="46" borderId="0" applyProtection="0">
      <alignment vertical="center"/>
    </xf>
    <xf numFmtId="0" fontId="70" fillId="63" borderId="0" applyNumberFormat="0" applyBorder="0" applyAlignment="0" applyProtection="0">
      <alignment vertical="center"/>
    </xf>
    <xf numFmtId="0" fontId="70" fillId="61" borderId="0" applyNumberFormat="0" applyBorder="0" applyAlignment="0" applyProtection="0">
      <alignment vertical="center"/>
    </xf>
    <xf numFmtId="0" fontId="0" fillId="46" borderId="0" applyProtection="0">
      <alignment vertical="center"/>
    </xf>
    <xf numFmtId="0" fontId="0" fillId="46" borderId="0" applyNumberFormat="0" applyBorder="0" applyAlignment="0" applyProtection="0">
      <alignment vertical="center"/>
    </xf>
    <xf numFmtId="0" fontId="70" fillId="61" borderId="0" applyNumberFormat="0" applyBorder="0" applyAlignment="0" applyProtection="0">
      <alignment vertical="center"/>
    </xf>
    <xf numFmtId="0" fontId="70" fillId="61" borderId="0" applyNumberFormat="0" applyBorder="0" applyAlignment="0" applyProtection="0">
      <alignment vertical="center"/>
    </xf>
    <xf numFmtId="0" fontId="0" fillId="46" borderId="0" applyProtection="0">
      <alignment vertical="center"/>
    </xf>
    <xf numFmtId="0" fontId="0" fillId="46" borderId="0" applyNumberFormat="0" applyBorder="0" applyAlignment="0" applyProtection="0">
      <alignment vertical="center"/>
    </xf>
    <xf numFmtId="0" fontId="70" fillId="61" borderId="0" applyNumberFormat="0" applyBorder="0" applyAlignment="0" applyProtection="0">
      <alignment vertical="center"/>
    </xf>
    <xf numFmtId="0" fontId="70" fillId="61" borderId="0" applyNumberFormat="0" applyBorder="0" applyAlignment="0" applyProtection="0">
      <alignment vertical="center"/>
    </xf>
    <xf numFmtId="0" fontId="0" fillId="46" borderId="0" applyProtection="0">
      <alignment vertical="center"/>
    </xf>
    <xf numFmtId="0" fontId="70" fillId="61" borderId="0" applyNumberFormat="0" applyBorder="0" applyAlignment="0" applyProtection="0">
      <alignment vertical="center"/>
    </xf>
    <xf numFmtId="0" fontId="70" fillId="61" borderId="0" applyNumberFormat="0" applyBorder="0" applyAlignment="0" applyProtection="0">
      <alignment vertical="center"/>
    </xf>
    <xf numFmtId="0" fontId="70" fillId="61" borderId="0" applyNumberFormat="0" applyBorder="0" applyAlignment="0" applyProtection="0">
      <alignment vertical="center"/>
    </xf>
    <xf numFmtId="0" fontId="70" fillId="50" borderId="0" applyNumberFormat="0" applyBorder="0" applyAlignment="0" applyProtection="0">
      <alignment vertical="center"/>
    </xf>
    <xf numFmtId="0" fontId="70" fillId="50" borderId="0" applyNumberFormat="0" applyBorder="0" applyAlignment="0" applyProtection="0">
      <alignment vertical="center"/>
    </xf>
    <xf numFmtId="0" fontId="70" fillId="61" borderId="0" applyNumberFormat="0" applyBorder="0" applyAlignment="0" applyProtection="0">
      <alignment vertical="center"/>
    </xf>
    <xf numFmtId="0" fontId="0" fillId="46" borderId="0" applyNumberFormat="0" applyBorder="0" applyAlignment="0" applyProtection="0">
      <alignment vertical="center"/>
    </xf>
    <xf numFmtId="0" fontId="70" fillId="46" borderId="0" applyProtection="0">
      <alignment vertical="center"/>
    </xf>
    <xf numFmtId="0" fontId="69" fillId="51" borderId="0" applyProtection="0">
      <alignment vertical="center"/>
    </xf>
    <xf numFmtId="0" fontId="69" fillId="63" borderId="0" applyNumberFormat="0" applyBorder="0" applyAlignment="0" applyProtection="0">
      <alignment vertical="center"/>
    </xf>
    <xf numFmtId="0" fontId="69" fillId="62" borderId="0" applyNumberFormat="0" applyBorder="0" applyAlignment="0" applyProtection="0">
      <alignment vertical="center"/>
    </xf>
    <xf numFmtId="0" fontId="0" fillId="51" borderId="0" applyProtection="0">
      <alignment vertical="center"/>
    </xf>
    <xf numFmtId="0" fontId="0" fillId="51" borderId="0" applyNumberFormat="0" applyBorder="0" applyAlignment="0" applyProtection="0">
      <alignment vertical="center"/>
    </xf>
    <xf numFmtId="0" fontId="69" fillId="62" borderId="0" applyNumberFormat="0" applyBorder="0" applyAlignment="0" applyProtection="0">
      <alignment vertical="center"/>
    </xf>
    <xf numFmtId="0" fontId="69" fillId="62" borderId="0" applyNumberFormat="0" applyBorder="0" applyAlignment="0" applyProtection="0">
      <alignment vertical="center"/>
    </xf>
    <xf numFmtId="0" fontId="0" fillId="51" borderId="0" applyProtection="0">
      <alignment vertical="center"/>
    </xf>
    <xf numFmtId="0" fontId="0" fillId="51" borderId="0" applyNumberFormat="0" applyBorder="0" applyAlignment="0" applyProtection="0">
      <alignment vertical="center"/>
    </xf>
    <xf numFmtId="0" fontId="69" fillId="62" borderId="0" applyNumberFormat="0" applyBorder="0" applyAlignment="0" applyProtection="0">
      <alignment vertical="center"/>
    </xf>
    <xf numFmtId="0" fontId="69" fillId="62" borderId="0" applyNumberFormat="0" applyBorder="0" applyAlignment="0" applyProtection="0">
      <alignment vertical="center"/>
    </xf>
    <xf numFmtId="0" fontId="0" fillId="51" borderId="0" applyProtection="0">
      <alignment vertical="center"/>
    </xf>
    <xf numFmtId="0" fontId="69" fillId="62" borderId="0" applyNumberFormat="0" applyBorder="0" applyAlignment="0" applyProtection="0">
      <alignment vertical="center"/>
    </xf>
    <xf numFmtId="0" fontId="69" fillId="62" borderId="0" applyNumberFormat="0" applyBorder="0" applyAlignment="0" applyProtection="0">
      <alignment vertical="center"/>
    </xf>
    <xf numFmtId="0" fontId="69" fillId="62" borderId="0" applyNumberFormat="0" applyBorder="0" applyAlignment="0" applyProtection="0">
      <alignment vertical="center"/>
    </xf>
    <xf numFmtId="0" fontId="69" fillId="50" borderId="0" applyNumberFormat="0" applyBorder="0" applyAlignment="0" applyProtection="0">
      <alignment vertical="center"/>
    </xf>
    <xf numFmtId="0" fontId="69" fillId="50" borderId="0" applyNumberFormat="0" applyBorder="0" applyAlignment="0" applyProtection="0">
      <alignment vertical="center"/>
    </xf>
    <xf numFmtId="0" fontId="69" fillId="62" borderId="0" applyNumberFormat="0" applyBorder="0" applyAlignment="0" applyProtection="0">
      <alignment vertical="center"/>
    </xf>
    <xf numFmtId="0" fontId="0" fillId="51" borderId="0" applyNumberFormat="0" applyBorder="0" applyAlignment="0" applyProtection="0">
      <alignment vertical="center"/>
    </xf>
    <xf numFmtId="0" fontId="69" fillId="51" borderId="0" applyProtection="0">
      <alignment vertical="center"/>
    </xf>
    <xf numFmtId="0" fontId="69" fillId="76" borderId="0" applyNumberFormat="0" applyBorder="0" applyAlignment="0" applyProtection="0">
      <alignment vertical="center"/>
    </xf>
    <xf numFmtId="0" fontId="69" fillId="76"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69" fillId="14" borderId="0" applyProtection="0">
      <alignment vertical="center"/>
    </xf>
    <xf numFmtId="0" fontId="69" fillId="14" borderId="0" applyProtection="0">
      <alignment vertical="center"/>
    </xf>
    <xf numFmtId="0" fontId="69" fillId="76" borderId="0" applyNumberFormat="0" applyBorder="0" applyAlignment="0" applyProtection="0">
      <alignment vertical="center"/>
    </xf>
    <xf numFmtId="0" fontId="69" fillId="76" borderId="0" applyNumberFormat="0" applyBorder="0" applyAlignment="0" applyProtection="0">
      <alignment vertical="center"/>
    </xf>
    <xf numFmtId="0" fontId="0" fillId="14" borderId="0" applyProtection="0">
      <alignment vertical="center"/>
    </xf>
    <xf numFmtId="0" fontId="0" fillId="14" borderId="0" applyNumberFormat="0" applyBorder="0" applyAlignment="0" applyProtection="0">
      <alignment vertical="center"/>
    </xf>
    <xf numFmtId="0" fontId="69" fillId="76" borderId="0" applyNumberFormat="0" applyBorder="0" applyAlignment="0" applyProtection="0">
      <alignment vertical="center"/>
    </xf>
    <xf numFmtId="0" fontId="69" fillId="76" borderId="0" applyNumberFormat="0" applyBorder="0" applyAlignment="0" applyProtection="0">
      <alignment vertical="center"/>
    </xf>
    <xf numFmtId="0" fontId="0" fillId="14" borderId="0" applyProtection="0">
      <alignment vertical="center"/>
    </xf>
    <xf numFmtId="0" fontId="0" fillId="14" borderId="0" applyNumberFormat="0" applyBorder="0" applyAlignment="0" applyProtection="0">
      <alignment vertical="center"/>
    </xf>
    <xf numFmtId="0" fontId="69" fillId="76" borderId="0" applyNumberFormat="0" applyBorder="0" applyAlignment="0" applyProtection="0">
      <alignment vertical="center"/>
    </xf>
    <xf numFmtId="0" fontId="69" fillId="76" borderId="0" applyNumberFormat="0" applyBorder="0" applyAlignment="0" applyProtection="0">
      <alignment vertical="center"/>
    </xf>
    <xf numFmtId="0" fontId="0" fillId="14" borderId="0" applyProtection="0">
      <alignment vertical="center"/>
    </xf>
    <xf numFmtId="0" fontId="0" fillId="14" borderId="0" applyNumberFormat="0" applyBorder="0" applyAlignment="0" applyProtection="0">
      <alignment vertical="center"/>
    </xf>
    <xf numFmtId="0" fontId="69" fillId="76" borderId="0" applyNumberFormat="0" applyBorder="0" applyAlignment="0" applyProtection="0">
      <alignment vertical="center"/>
    </xf>
    <xf numFmtId="0" fontId="69" fillId="76" borderId="0" applyNumberFormat="0" applyBorder="0" applyAlignment="0" applyProtection="0">
      <alignment vertical="center"/>
    </xf>
    <xf numFmtId="0" fontId="0" fillId="14" borderId="0" applyProtection="0">
      <alignment vertical="center"/>
    </xf>
    <xf numFmtId="0" fontId="0" fillId="14" borderId="0" applyNumberFormat="0" applyBorder="0" applyAlignment="0" applyProtection="0">
      <alignment vertical="center"/>
    </xf>
    <xf numFmtId="0" fontId="69" fillId="76" borderId="0" applyNumberFormat="0" applyBorder="0" applyAlignment="0" applyProtection="0">
      <alignment vertical="center"/>
    </xf>
    <xf numFmtId="0" fontId="69" fillId="14" borderId="0" applyNumberFormat="0" applyBorder="0" applyAlignment="0" applyProtection="0">
      <alignment vertical="center"/>
    </xf>
    <xf numFmtId="0" fontId="0" fillId="14" borderId="0" applyProtection="0">
      <alignment vertical="center"/>
    </xf>
    <xf numFmtId="0" fontId="69" fillId="14" borderId="0" applyNumberFormat="0" applyBorder="0" applyAlignment="0" applyProtection="0">
      <alignment vertical="center"/>
    </xf>
    <xf numFmtId="0" fontId="69" fillId="76" borderId="0" applyNumberFormat="0" applyBorder="0" applyAlignment="0" applyProtection="0">
      <alignment vertical="center"/>
    </xf>
    <xf numFmtId="0" fontId="0" fillId="14" borderId="0" applyProtection="0">
      <alignment vertical="center"/>
    </xf>
    <xf numFmtId="0" fontId="69" fillId="76" borderId="0" applyNumberFormat="0" applyBorder="0" applyAlignment="0" applyProtection="0">
      <alignment vertical="center"/>
    </xf>
    <xf numFmtId="0" fontId="69" fillId="76" borderId="0" applyNumberFormat="0" applyBorder="0" applyAlignment="0" applyProtection="0">
      <alignment vertical="center"/>
    </xf>
    <xf numFmtId="0" fontId="69" fillId="14" borderId="0" applyNumberFormat="0" applyBorder="0" applyAlignment="0" applyProtection="0">
      <alignment vertical="center"/>
    </xf>
    <xf numFmtId="0" fontId="69" fillId="57" borderId="0" applyProtection="0">
      <alignment vertical="center"/>
    </xf>
    <xf numFmtId="0" fontId="70" fillId="48" borderId="0" applyProtection="0">
      <alignment vertical="center"/>
    </xf>
    <xf numFmtId="0" fontId="70" fillId="60" borderId="0" applyNumberFormat="0" applyBorder="0" applyAlignment="0" applyProtection="0">
      <alignment vertical="center"/>
    </xf>
    <xf numFmtId="0" fontId="70" fillId="67" borderId="0" applyNumberFormat="0" applyBorder="0" applyAlignment="0" applyProtection="0">
      <alignment vertical="center"/>
    </xf>
    <xf numFmtId="0" fontId="0" fillId="48" borderId="0" applyProtection="0">
      <alignment vertical="center"/>
    </xf>
    <xf numFmtId="0" fontId="0" fillId="48" borderId="0" applyNumberFormat="0" applyBorder="0" applyAlignment="0" applyProtection="0">
      <alignment vertical="center"/>
    </xf>
    <xf numFmtId="0" fontId="70" fillId="67" borderId="0" applyNumberFormat="0" applyBorder="0" applyAlignment="0" applyProtection="0">
      <alignment vertical="center"/>
    </xf>
    <xf numFmtId="0" fontId="70" fillId="67" borderId="0" applyNumberFormat="0" applyBorder="0" applyAlignment="0" applyProtection="0">
      <alignment vertical="center"/>
    </xf>
    <xf numFmtId="0" fontId="0" fillId="48" borderId="0" applyProtection="0">
      <alignment vertical="center"/>
    </xf>
    <xf numFmtId="0" fontId="0" fillId="48" borderId="0" applyNumberFormat="0" applyBorder="0" applyAlignment="0" applyProtection="0">
      <alignment vertical="center"/>
    </xf>
    <xf numFmtId="0" fontId="70" fillId="67" borderId="0" applyNumberFormat="0" applyBorder="0" applyAlignment="0" applyProtection="0">
      <alignment vertical="center"/>
    </xf>
    <xf numFmtId="0" fontId="70" fillId="67" borderId="0" applyNumberFormat="0" applyBorder="0" applyAlignment="0" applyProtection="0">
      <alignment vertical="center"/>
    </xf>
    <xf numFmtId="0" fontId="0" fillId="48" borderId="0" applyProtection="0">
      <alignment vertical="center"/>
    </xf>
    <xf numFmtId="0" fontId="70" fillId="67" borderId="0" applyNumberFormat="0" applyBorder="0" applyAlignment="0" applyProtection="0">
      <alignment vertical="center"/>
    </xf>
    <xf numFmtId="0" fontId="70" fillId="67" borderId="0" applyNumberFormat="0" applyBorder="0" applyAlignment="0" applyProtection="0">
      <alignment vertical="center"/>
    </xf>
    <xf numFmtId="0" fontId="70" fillId="67"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70" fillId="67" borderId="0" applyNumberFormat="0" applyBorder="0" applyAlignment="0" applyProtection="0">
      <alignment vertical="center"/>
    </xf>
    <xf numFmtId="0" fontId="0" fillId="48" borderId="0" applyNumberFormat="0" applyBorder="0" applyAlignment="0" applyProtection="0">
      <alignment vertical="center"/>
    </xf>
    <xf numFmtId="0" fontId="70" fillId="48" borderId="0" applyProtection="0">
      <alignment vertical="center"/>
    </xf>
    <xf numFmtId="0" fontId="70" fillId="12" borderId="0" applyProtection="0">
      <alignment vertical="center"/>
    </xf>
    <xf numFmtId="0" fontId="70" fillId="67" borderId="0" applyNumberFormat="0" applyBorder="0" applyAlignment="0" applyProtection="0">
      <alignment vertical="center"/>
    </xf>
    <xf numFmtId="0" fontId="70" fillId="60" borderId="0" applyNumberFormat="0" applyBorder="0" applyAlignment="0" applyProtection="0">
      <alignment vertical="center"/>
    </xf>
    <xf numFmtId="0" fontId="0" fillId="12" borderId="0" applyProtection="0">
      <alignment vertical="center"/>
    </xf>
    <xf numFmtId="0" fontId="0" fillId="12" borderId="0" applyNumberFormat="0" applyBorder="0" applyAlignment="0" applyProtection="0">
      <alignment vertical="center"/>
    </xf>
    <xf numFmtId="0" fontId="70" fillId="60" borderId="0" applyNumberFormat="0" applyBorder="0" applyAlignment="0" applyProtection="0">
      <alignment vertical="center"/>
    </xf>
    <xf numFmtId="0" fontId="70" fillId="60" borderId="0" applyNumberFormat="0" applyBorder="0" applyAlignment="0" applyProtection="0">
      <alignment vertical="center"/>
    </xf>
    <xf numFmtId="0" fontId="0" fillId="12" borderId="0" applyProtection="0">
      <alignment vertical="center"/>
    </xf>
    <xf numFmtId="0" fontId="0" fillId="12" borderId="0" applyNumberFormat="0" applyBorder="0" applyAlignment="0" applyProtection="0">
      <alignment vertical="center"/>
    </xf>
    <xf numFmtId="0" fontId="70" fillId="60" borderId="0" applyNumberFormat="0" applyBorder="0" applyAlignment="0" applyProtection="0">
      <alignment vertical="center"/>
    </xf>
    <xf numFmtId="0" fontId="70" fillId="60" borderId="0" applyNumberFormat="0" applyBorder="0" applyAlignment="0" applyProtection="0">
      <alignment vertical="center"/>
    </xf>
    <xf numFmtId="0" fontId="0" fillId="12" borderId="0" applyProtection="0">
      <alignment vertical="center"/>
    </xf>
    <xf numFmtId="0" fontId="70" fillId="60" borderId="0" applyNumberFormat="0" applyBorder="0" applyAlignment="0" applyProtection="0">
      <alignment vertical="center"/>
    </xf>
    <xf numFmtId="0" fontId="70" fillId="60" borderId="0" applyNumberFormat="0" applyBorder="0" applyAlignment="0" applyProtection="0">
      <alignment vertical="center"/>
    </xf>
    <xf numFmtId="0" fontId="70" fillId="60" borderId="0" applyNumberFormat="0" applyBorder="0" applyAlignment="0" applyProtection="0">
      <alignment vertical="center"/>
    </xf>
    <xf numFmtId="0" fontId="70" fillId="48" borderId="0" applyNumberFormat="0" applyBorder="0" applyAlignment="0" applyProtection="0">
      <alignment vertical="center"/>
    </xf>
    <xf numFmtId="0" fontId="70" fillId="48" borderId="0" applyNumberFormat="0" applyBorder="0" applyAlignment="0" applyProtection="0">
      <alignment vertical="center"/>
    </xf>
    <xf numFmtId="0" fontId="70" fillId="60" borderId="0" applyNumberFormat="0" applyBorder="0" applyAlignment="0" applyProtection="0">
      <alignment vertical="center"/>
    </xf>
    <xf numFmtId="0" fontId="0" fillId="12" borderId="0" applyNumberFormat="0" applyBorder="0" applyAlignment="0" applyProtection="0">
      <alignment vertical="center"/>
    </xf>
    <xf numFmtId="0" fontId="70" fillId="12" borderId="0" applyProtection="0">
      <alignment vertical="center"/>
    </xf>
    <xf numFmtId="0" fontId="69" fillId="12" borderId="0" applyProtection="0">
      <alignment vertical="center"/>
    </xf>
    <xf numFmtId="0" fontId="69" fillId="77" borderId="0" applyNumberFormat="0" applyBorder="0" applyAlignment="0" applyProtection="0">
      <alignment vertical="center"/>
    </xf>
    <xf numFmtId="0" fontId="69" fillId="60" borderId="0" applyNumberFormat="0" applyBorder="0" applyAlignment="0" applyProtection="0">
      <alignment vertical="center"/>
    </xf>
    <xf numFmtId="0" fontId="0" fillId="12" borderId="0" applyProtection="0">
      <alignment vertical="center"/>
    </xf>
    <xf numFmtId="0" fontId="0" fillId="12" borderId="0" applyNumberFormat="0" applyBorder="0" applyAlignment="0" applyProtection="0">
      <alignment vertical="center"/>
    </xf>
    <xf numFmtId="0" fontId="69" fillId="60" borderId="0" applyNumberFormat="0" applyBorder="0" applyAlignment="0" applyProtection="0">
      <alignment vertical="center"/>
    </xf>
    <xf numFmtId="0" fontId="69" fillId="60" borderId="0" applyNumberFormat="0" applyBorder="0" applyAlignment="0" applyProtection="0">
      <alignment vertical="center"/>
    </xf>
    <xf numFmtId="0" fontId="0" fillId="12" borderId="0" applyProtection="0">
      <alignment vertical="center"/>
    </xf>
    <xf numFmtId="0" fontId="0" fillId="12" borderId="0" applyNumberFormat="0" applyBorder="0" applyAlignment="0" applyProtection="0">
      <alignment vertical="center"/>
    </xf>
    <xf numFmtId="0" fontId="69" fillId="60" borderId="0" applyNumberFormat="0" applyBorder="0" applyAlignment="0" applyProtection="0">
      <alignment vertical="center"/>
    </xf>
    <xf numFmtId="0" fontId="69" fillId="60" borderId="0" applyNumberFormat="0" applyBorder="0" applyAlignment="0" applyProtection="0">
      <alignment vertical="center"/>
    </xf>
    <xf numFmtId="0" fontId="0" fillId="12" borderId="0" applyProtection="0">
      <alignment vertical="center"/>
    </xf>
    <xf numFmtId="0" fontId="69" fillId="60" borderId="0" applyNumberFormat="0" applyBorder="0" applyAlignment="0" applyProtection="0">
      <alignment vertical="center"/>
    </xf>
    <xf numFmtId="0" fontId="69" fillId="60" borderId="0" applyNumberFormat="0" applyBorder="0" applyAlignment="0" applyProtection="0">
      <alignment vertical="center"/>
    </xf>
    <xf numFmtId="0" fontId="69" fillId="60" borderId="0" applyNumberFormat="0" applyBorder="0" applyAlignment="0" applyProtection="0">
      <alignment vertical="center"/>
    </xf>
    <xf numFmtId="0" fontId="69" fillId="53" borderId="0" applyNumberFormat="0" applyBorder="0" applyAlignment="0" applyProtection="0">
      <alignment vertical="center"/>
    </xf>
    <xf numFmtId="0" fontId="69" fillId="53" borderId="0" applyNumberFormat="0" applyBorder="0" applyAlignment="0" applyProtection="0">
      <alignment vertical="center"/>
    </xf>
    <xf numFmtId="0" fontId="69" fillId="60" borderId="0" applyNumberFormat="0" applyBorder="0" applyAlignment="0" applyProtection="0">
      <alignment vertical="center"/>
    </xf>
    <xf numFmtId="0" fontId="0" fillId="12" borderId="0" applyNumberFormat="0" applyBorder="0" applyAlignment="0" applyProtection="0">
      <alignment vertical="center"/>
    </xf>
    <xf numFmtId="0" fontId="69" fillId="12" borderId="0" applyProtection="0">
      <alignment vertical="center"/>
    </xf>
    <xf numFmtId="0" fontId="69" fillId="78" borderId="0" applyNumberFormat="0" applyBorder="0" applyAlignment="0" applyProtection="0">
      <alignment vertical="center"/>
    </xf>
    <xf numFmtId="0" fontId="69" fillId="78"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69" fillId="57" borderId="0" applyProtection="0">
      <alignment vertical="center"/>
    </xf>
    <xf numFmtId="0" fontId="69" fillId="57" borderId="0" applyProtection="0">
      <alignment vertical="center"/>
    </xf>
    <xf numFmtId="0" fontId="69" fillId="79" borderId="0" applyNumberFormat="0" applyBorder="0" applyAlignment="0" applyProtection="0">
      <alignment vertical="center"/>
    </xf>
    <xf numFmtId="0" fontId="69" fillId="78" borderId="0" applyNumberFormat="0" applyBorder="0" applyAlignment="0" applyProtection="0">
      <alignment vertical="center"/>
    </xf>
    <xf numFmtId="0" fontId="0" fillId="57" borderId="0" applyProtection="0">
      <alignment vertical="center"/>
    </xf>
    <xf numFmtId="0" fontId="0" fillId="57" borderId="0" applyNumberFormat="0" applyBorder="0" applyAlignment="0" applyProtection="0">
      <alignment vertical="center"/>
    </xf>
    <xf numFmtId="0" fontId="69" fillId="78" borderId="0" applyNumberFormat="0" applyBorder="0" applyAlignment="0" applyProtection="0">
      <alignment vertical="center"/>
    </xf>
    <xf numFmtId="0" fontId="69" fillId="78" borderId="0" applyNumberFormat="0" applyBorder="0" applyAlignment="0" applyProtection="0">
      <alignment vertical="center"/>
    </xf>
    <xf numFmtId="0" fontId="0" fillId="57" borderId="0" applyProtection="0">
      <alignment vertical="center"/>
    </xf>
    <xf numFmtId="0" fontId="0" fillId="57" borderId="0" applyNumberFormat="0" applyBorder="0" applyAlignment="0" applyProtection="0">
      <alignment vertical="center"/>
    </xf>
    <xf numFmtId="0" fontId="69" fillId="78" borderId="0" applyNumberFormat="0" applyBorder="0" applyAlignment="0" applyProtection="0">
      <alignment vertical="center"/>
    </xf>
    <xf numFmtId="0" fontId="69" fillId="78" borderId="0" applyNumberFormat="0" applyBorder="0" applyAlignment="0" applyProtection="0">
      <alignment vertical="center"/>
    </xf>
    <xf numFmtId="0" fontId="0" fillId="57" borderId="0" applyProtection="0">
      <alignment vertical="center"/>
    </xf>
    <xf numFmtId="0" fontId="0" fillId="57" borderId="0" applyNumberFormat="0" applyBorder="0" applyAlignment="0" applyProtection="0">
      <alignment vertical="center"/>
    </xf>
    <xf numFmtId="0" fontId="69" fillId="78" borderId="0" applyNumberFormat="0" applyBorder="0" applyAlignment="0" applyProtection="0">
      <alignment vertical="center"/>
    </xf>
    <xf numFmtId="0" fontId="69" fillId="78" borderId="0" applyNumberFormat="0" applyBorder="0" applyAlignment="0" applyProtection="0">
      <alignment vertical="center"/>
    </xf>
    <xf numFmtId="0" fontId="0" fillId="57" borderId="0" applyProtection="0">
      <alignment vertical="center"/>
    </xf>
    <xf numFmtId="0" fontId="0" fillId="57" borderId="0" applyNumberFormat="0" applyBorder="0" applyAlignment="0" applyProtection="0">
      <alignment vertical="center"/>
    </xf>
    <xf numFmtId="0" fontId="69" fillId="78" borderId="0" applyNumberFormat="0" applyBorder="0" applyAlignment="0" applyProtection="0">
      <alignment vertical="center"/>
    </xf>
    <xf numFmtId="0" fontId="69" fillId="52" borderId="0" applyNumberFormat="0" applyBorder="0" applyAlignment="0" applyProtection="0">
      <alignment vertical="center"/>
    </xf>
    <xf numFmtId="0" fontId="0" fillId="57" borderId="0" applyProtection="0">
      <alignment vertical="center"/>
    </xf>
    <xf numFmtId="0" fontId="69" fillId="52" borderId="0" applyNumberFormat="0" applyBorder="0" applyAlignment="0" applyProtection="0">
      <alignment vertical="center"/>
    </xf>
    <xf numFmtId="0" fontId="69" fillId="78" borderId="0" applyNumberFormat="0" applyBorder="0" applyAlignment="0" applyProtection="0">
      <alignment vertical="center"/>
    </xf>
    <xf numFmtId="0" fontId="0" fillId="57" borderId="0" applyProtection="0">
      <alignment vertical="center"/>
    </xf>
    <xf numFmtId="0" fontId="69" fillId="78" borderId="0" applyNumberFormat="0" applyBorder="0" applyAlignment="0" applyProtection="0">
      <alignment vertical="center"/>
    </xf>
    <xf numFmtId="0" fontId="69" fillId="78" borderId="0" applyNumberFormat="0" applyBorder="0" applyAlignment="0" applyProtection="0">
      <alignment vertical="center"/>
    </xf>
    <xf numFmtId="0" fontId="69" fillId="57" borderId="0" applyNumberFormat="0" applyBorder="0" applyAlignment="0" applyProtection="0">
      <alignment vertical="center"/>
    </xf>
    <xf numFmtId="0" fontId="71" fillId="0" borderId="0">
      <alignment horizontal="center" vertical="center" wrapText="1"/>
      <protection locked="0"/>
    </xf>
    <xf numFmtId="0" fontId="71" fillId="0" borderId="0">
      <alignment horizontal="center" vertical="center" wrapText="1"/>
      <protection locked="0"/>
    </xf>
    <xf numFmtId="0" fontId="0" fillId="0" borderId="0">
      <alignment horizontal="center" vertical="center" wrapText="1"/>
      <protection locked="0"/>
    </xf>
    <xf numFmtId="0" fontId="0" fillId="0" borderId="0">
      <alignment horizontal="center" vertical="center" wrapText="1"/>
      <protection locked="0"/>
    </xf>
    <xf numFmtId="0" fontId="0" fillId="0" borderId="0">
      <alignment horizontal="center" vertical="center" wrapText="1"/>
      <protection locked="0"/>
    </xf>
    <xf numFmtId="176" fontId="72" fillId="0" borderId="0" applyFill="0" applyBorder="0" applyAlignment="0">
      <alignment vertical="center"/>
    </xf>
    <xf numFmtId="0" fontId="72" fillId="0" borderId="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63" fillId="0" borderId="0" applyFont="0" applyFill="0" applyBorder="0" applyAlignment="0" applyProtection="0">
      <alignment vertical="center"/>
    </xf>
    <xf numFmtId="177" fontId="73" fillId="0" borderId="0" applyProtection="0">
      <alignment vertical="center"/>
    </xf>
    <xf numFmtId="177" fontId="73" fillId="0" borderId="0">
      <alignment vertical="center"/>
    </xf>
    <xf numFmtId="177" fontId="0" fillId="0" borderId="0" applyProtection="0">
      <alignment vertical="center"/>
    </xf>
    <xf numFmtId="177" fontId="0" fillId="0" borderId="0">
      <alignment vertical="center"/>
    </xf>
    <xf numFmtId="177" fontId="73" fillId="0" borderId="0">
      <alignment vertical="center"/>
    </xf>
    <xf numFmtId="177" fontId="0" fillId="0" borderId="0" applyProtection="0">
      <alignment vertical="center"/>
    </xf>
    <xf numFmtId="177" fontId="0" fillId="0" borderId="0">
      <alignment vertical="center"/>
    </xf>
    <xf numFmtId="177" fontId="73" fillId="0" borderId="0">
      <alignment vertical="center"/>
    </xf>
    <xf numFmtId="177" fontId="0" fillId="0" borderId="0" applyProtection="0">
      <alignment vertical="center"/>
    </xf>
    <xf numFmtId="177" fontId="73" fillId="0" borderId="0">
      <alignment vertical="center"/>
    </xf>
    <xf numFmtId="177" fontId="73" fillId="0" borderId="0">
      <alignment vertical="center"/>
    </xf>
    <xf numFmtId="177" fontId="0" fillId="0" borderId="0">
      <alignment vertical="center"/>
    </xf>
    <xf numFmtId="177" fontId="73" fillId="0" borderId="0" applyProtection="0">
      <alignment vertical="center"/>
    </xf>
    <xf numFmtId="178" fontId="63"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63" fillId="0" borderId="0" applyFont="0" applyFill="0" applyBorder="0" applyAlignment="0" applyProtection="0">
      <alignment vertical="center"/>
    </xf>
    <xf numFmtId="180" fontId="63" fillId="0" borderId="0" applyFont="0" applyFill="0" applyBorder="0" applyAlignment="0" applyProtection="0">
      <alignment vertical="center"/>
    </xf>
    <xf numFmtId="181" fontId="73" fillId="0" borderId="0" applyProtection="0">
      <alignment vertical="center"/>
    </xf>
    <xf numFmtId="181" fontId="73" fillId="0" borderId="0">
      <alignment vertical="center"/>
    </xf>
    <xf numFmtId="181" fontId="0" fillId="0" borderId="0" applyProtection="0">
      <alignment vertical="center"/>
    </xf>
    <xf numFmtId="181" fontId="0" fillId="0" borderId="0">
      <alignment vertical="center"/>
    </xf>
    <xf numFmtId="181" fontId="73" fillId="0" borderId="0">
      <alignment vertical="center"/>
    </xf>
    <xf numFmtId="181" fontId="0" fillId="0" borderId="0" applyProtection="0">
      <alignment vertical="center"/>
    </xf>
    <xf numFmtId="181" fontId="0" fillId="0" borderId="0">
      <alignment vertical="center"/>
    </xf>
    <xf numFmtId="181" fontId="73" fillId="0" borderId="0">
      <alignment vertical="center"/>
    </xf>
    <xf numFmtId="181" fontId="0" fillId="0" borderId="0" applyProtection="0">
      <alignment vertical="center"/>
    </xf>
    <xf numFmtId="181" fontId="73" fillId="0" borderId="0">
      <alignment vertical="center"/>
    </xf>
    <xf numFmtId="181" fontId="73" fillId="0" borderId="0">
      <alignment vertical="center"/>
    </xf>
    <xf numFmtId="181" fontId="0" fillId="0" borderId="0">
      <alignment vertical="center"/>
    </xf>
    <xf numFmtId="181" fontId="73" fillId="0" borderId="0" applyProtection="0">
      <alignment vertical="center"/>
    </xf>
    <xf numFmtId="182" fontId="74" fillId="0" borderId="0" applyProtection="0">
      <alignment vertical="center"/>
    </xf>
    <xf numFmtId="15" fontId="74" fillId="0" borderId="0">
      <alignment vertical="center"/>
    </xf>
    <xf numFmtId="182" fontId="0" fillId="0" borderId="0" applyProtection="0">
      <alignment vertical="center"/>
    </xf>
    <xf numFmtId="15" fontId="0" fillId="0" borderId="0">
      <alignment vertical="center"/>
    </xf>
    <xf numFmtId="15" fontId="74" fillId="0" borderId="0">
      <alignment vertical="center"/>
    </xf>
    <xf numFmtId="182" fontId="0" fillId="0" borderId="0" applyProtection="0">
      <alignment vertical="center"/>
    </xf>
    <xf numFmtId="15" fontId="0" fillId="0" borderId="0">
      <alignment vertical="center"/>
    </xf>
    <xf numFmtId="15" fontId="74" fillId="0" borderId="0">
      <alignment vertical="center"/>
    </xf>
    <xf numFmtId="182" fontId="0" fillId="0" borderId="0" applyProtection="0">
      <alignment vertical="center"/>
    </xf>
    <xf numFmtId="15" fontId="74" fillId="0" borderId="0">
      <alignment vertical="center"/>
    </xf>
    <xf numFmtId="15" fontId="74" fillId="0" borderId="0">
      <alignment vertical="center"/>
    </xf>
    <xf numFmtId="0" fontId="75" fillId="0" borderId="0" applyProtection="0">
      <alignment vertical="center"/>
    </xf>
    <xf numFmtId="15" fontId="74" fillId="0" borderId="0">
      <alignment vertical="center"/>
    </xf>
    <xf numFmtId="15" fontId="0" fillId="0" borderId="0">
      <alignment vertical="center"/>
    </xf>
    <xf numFmtId="182" fontId="74" fillId="0" borderId="0" applyProtection="0">
      <alignment vertical="center"/>
    </xf>
    <xf numFmtId="183" fontId="73" fillId="0" borderId="0" applyProtection="0">
      <alignment vertical="center"/>
    </xf>
    <xf numFmtId="183" fontId="73" fillId="0" borderId="0">
      <alignment vertical="center"/>
    </xf>
    <xf numFmtId="183" fontId="0" fillId="0" borderId="0" applyProtection="0">
      <alignment vertical="center"/>
    </xf>
    <xf numFmtId="183" fontId="0" fillId="0" borderId="0">
      <alignment vertical="center"/>
    </xf>
    <xf numFmtId="183" fontId="73" fillId="0" borderId="0">
      <alignment vertical="center"/>
    </xf>
    <xf numFmtId="183" fontId="0" fillId="0" borderId="0" applyProtection="0">
      <alignment vertical="center"/>
    </xf>
    <xf numFmtId="183" fontId="0" fillId="0" borderId="0">
      <alignment vertical="center"/>
    </xf>
    <xf numFmtId="183" fontId="73" fillId="0" borderId="0">
      <alignment vertical="center"/>
    </xf>
    <xf numFmtId="183" fontId="0" fillId="0" borderId="0" applyProtection="0">
      <alignment vertical="center"/>
    </xf>
    <xf numFmtId="183" fontId="73" fillId="0" borderId="0">
      <alignment vertical="center"/>
    </xf>
    <xf numFmtId="183" fontId="73" fillId="0" borderId="0">
      <alignment vertical="center"/>
    </xf>
    <xf numFmtId="183" fontId="0" fillId="0" borderId="0">
      <alignment vertical="center"/>
    </xf>
    <xf numFmtId="183" fontId="73" fillId="0" borderId="0" applyProtection="0">
      <alignment vertical="center"/>
    </xf>
    <xf numFmtId="0" fontId="63" fillId="0" borderId="0">
      <alignment vertical="center"/>
    </xf>
    <xf numFmtId="0" fontId="0" fillId="0" borderId="0">
      <alignment vertical="center"/>
    </xf>
    <xf numFmtId="0" fontId="0" fillId="0" borderId="0">
      <alignment vertical="center"/>
    </xf>
    <xf numFmtId="0" fontId="63" fillId="0" borderId="0">
      <alignment vertical="center"/>
    </xf>
    <xf numFmtId="0" fontId="63" fillId="0" borderId="0" applyProtection="0">
      <alignment vertical="center"/>
    </xf>
    <xf numFmtId="2" fontId="75" fillId="0" borderId="0" applyProtection="0">
      <alignment vertical="center"/>
    </xf>
    <xf numFmtId="0" fontId="76" fillId="7" borderId="0" applyProtection="0">
      <alignment vertical="center"/>
    </xf>
    <xf numFmtId="38" fontId="76" fillId="7" borderId="0" applyNumberFormat="0" applyBorder="0" applyAlignment="0" applyProtection="0">
      <alignment vertical="center"/>
    </xf>
    <xf numFmtId="0" fontId="0" fillId="7" borderId="0" applyProtection="0">
      <alignment vertical="center"/>
    </xf>
    <xf numFmtId="0" fontId="0" fillId="7" borderId="0" applyNumberFormat="0" applyBorder="0" applyAlignment="0" applyProtection="0">
      <alignment vertical="center"/>
    </xf>
    <xf numFmtId="38" fontId="76" fillId="7" borderId="0" applyNumberFormat="0" applyBorder="0" applyAlignment="0" applyProtection="0">
      <alignment vertical="center"/>
    </xf>
    <xf numFmtId="0" fontId="0" fillId="7" borderId="0" applyProtection="0">
      <alignment vertical="center"/>
    </xf>
    <xf numFmtId="0" fontId="0" fillId="7" borderId="0" applyNumberFormat="0" applyBorder="0" applyAlignment="0" applyProtection="0">
      <alignment vertical="center"/>
    </xf>
    <xf numFmtId="38" fontId="76" fillId="7" borderId="0" applyNumberFormat="0" applyBorder="0" applyAlignment="0" applyProtection="0">
      <alignment vertical="center"/>
    </xf>
    <xf numFmtId="0" fontId="0" fillId="7" borderId="0" applyProtection="0">
      <alignment vertical="center"/>
    </xf>
    <xf numFmtId="38" fontId="76" fillId="7" borderId="0" applyNumberFormat="0" applyBorder="0" applyAlignment="0" applyProtection="0">
      <alignment vertical="center"/>
    </xf>
    <xf numFmtId="0" fontId="76" fillId="7" borderId="0" applyNumberFormat="0" applyBorder="0" applyAlignment="0" applyProtection="0">
      <alignment vertical="center"/>
    </xf>
    <xf numFmtId="38" fontId="76" fillId="7" borderId="0" applyNumberFormat="0" applyBorder="0" applyAlignment="0" applyProtection="0">
      <alignment vertical="center"/>
    </xf>
    <xf numFmtId="0" fontId="0" fillId="7" borderId="0" applyNumberFormat="0" applyBorder="0" applyAlignment="0" applyProtection="0">
      <alignment vertical="center"/>
    </xf>
    <xf numFmtId="0" fontId="76" fillId="7" borderId="0" applyProtection="0">
      <alignment vertical="center"/>
    </xf>
    <xf numFmtId="0" fontId="77" fillId="0" borderId="22" applyProtection="0">
      <alignment vertical="center"/>
    </xf>
    <xf numFmtId="0" fontId="77" fillId="0" borderId="22" applyNumberFormat="0" applyAlignment="0" applyProtection="0">
      <alignment horizontal="left" vertical="center"/>
    </xf>
    <xf numFmtId="0" fontId="0" fillId="0" borderId="22" applyProtection="0">
      <alignment vertical="center"/>
    </xf>
    <xf numFmtId="0" fontId="0" fillId="0" borderId="22" applyNumberFormat="0" applyAlignment="0" applyProtection="0">
      <alignment horizontal="left" vertical="center"/>
    </xf>
    <xf numFmtId="0" fontId="0" fillId="0" borderId="22" applyNumberFormat="0" applyAlignment="0" applyProtection="0">
      <alignment horizontal="left" vertical="center"/>
    </xf>
    <xf numFmtId="0" fontId="0" fillId="0" borderId="22" applyProtection="0">
      <alignment vertical="center"/>
    </xf>
    <xf numFmtId="0" fontId="0" fillId="0" borderId="22" applyProtection="0">
      <alignment vertical="center"/>
    </xf>
    <xf numFmtId="0" fontId="0" fillId="0" borderId="22" applyNumberFormat="0" applyAlignment="0" applyProtection="0">
      <alignment horizontal="left" vertical="center"/>
    </xf>
    <xf numFmtId="0" fontId="77" fillId="0" borderId="22" applyProtection="0">
      <alignment vertical="center"/>
    </xf>
    <xf numFmtId="0" fontId="77" fillId="0" borderId="8" applyProtection="0">
      <alignment horizontal="left" vertical="center"/>
    </xf>
    <xf numFmtId="0" fontId="77" fillId="0" borderId="8">
      <alignment horizontal="left" vertical="center"/>
    </xf>
    <xf numFmtId="0" fontId="0" fillId="0" borderId="8" applyProtection="0">
      <alignment horizontal="left" vertical="center"/>
    </xf>
    <xf numFmtId="0" fontId="0" fillId="0" borderId="8">
      <alignment horizontal="left" vertical="center"/>
    </xf>
    <xf numFmtId="0" fontId="0" fillId="0" borderId="8">
      <alignment horizontal="left" vertical="center"/>
    </xf>
    <xf numFmtId="0" fontId="0" fillId="0" borderId="8" applyProtection="0">
      <alignment horizontal="left" vertical="center"/>
    </xf>
    <xf numFmtId="0" fontId="0" fillId="0" borderId="8" applyProtection="0">
      <alignment horizontal="left" vertical="center"/>
    </xf>
    <xf numFmtId="0" fontId="0" fillId="0" borderId="8">
      <alignment horizontal="left" vertical="center"/>
    </xf>
    <xf numFmtId="0" fontId="78" fillId="0" borderId="0" applyProtection="0">
      <alignment vertical="center"/>
    </xf>
    <xf numFmtId="0" fontId="77" fillId="0" borderId="0" applyProtection="0">
      <alignment vertical="center"/>
    </xf>
    <xf numFmtId="0" fontId="76" fillId="48" borderId="0" applyProtection="0">
      <alignment vertical="center"/>
    </xf>
    <xf numFmtId="10" fontId="76" fillId="8" borderId="3" applyNumberFormat="0" applyBorder="0" applyAlignment="0" applyProtection="0">
      <alignment vertical="center"/>
    </xf>
    <xf numFmtId="10" fontId="76" fillId="48" borderId="3" applyNumberFormat="0" applyBorder="0" applyAlignment="0" applyProtection="0">
      <alignment vertical="center"/>
    </xf>
    <xf numFmtId="0" fontId="0" fillId="48" borderId="0" applyProtection="0">
      <alignment vertical="center"/>
    </xf>
    <xf numFmtId="0" fontId="0" fillId="48" borderId="3" applyNumberFormat="0" applyBorder="0" applyAlignment="0" applyProtection="0">
      <alignment vertical="center"/>
    </xf>
    <xf numFmtId="10" fontId="76" fillId="48" borderId="3" applyNumberFormat="0" applyBorder="0" applyAlignment="0" applyProtection="0">
      <alignment vertical="center"/>
    </xf>
    <xf numFmtId="0" fontId="0" fillId="48" borderId="0" applyProtection="0">
      <alignment vertical="center"/>
    </xf>
    <xf numFmtId="0" fontId="0" fillId="48" borderId="3" applyNumberFormat="0" applyBorder="0" applyAlignment="0" applyProtection="0">
      <alignment vertical="center"/>
    </xf>
    <xf numFmtId="10" fontId="76" fillId="48" borderId="3" applyNumberFormat="0" applyBorder="0" applyAlignment="0" applyProtection="0">
      <alignment vertical="center"/>
    </xf>
    <xf numFmtId="0" fontId="0" fillId="48" borderId="0" applyProtection="0">
      <alignment vertical="center"/>
    </xf>
    <xf numFmtId="10" fontId="76" fillId="48" borderId="3" applyNumberFormat="0" applyBorder="0" applyAlignment="0" applyProtection="0">
      <alignment vertical="center"/>
    </xf>
    <xf numFmtId="0" fontId="76" fillId="8" borderId="3" applyNumberFormat="0" applyBorder="0" applyAlignment="0" applyProtection="0">
      <alignment vertical="center"/>
    </xf>
    <xf numFmtId="10" fontId="76" fillId="48" borderId="3" applyNumberFormat="0" applyBorder="0" applyAlignment="0" applyProtection="0">
      <alignment vertical="center"/>
    </xf>
    <xf numFmtId="0" fontId="0" fillId="48" borderId="3" applyNumberFormat="0" applyBorder="0" applyAlignment="0" applyProtection="0">
      <alignment vertical="center"/>
    </xf>
    <xf numFmtId="0" fontId="76" fillId="48" borderId="0" applyProtection="0">
      <alignment vertical="center"/>
    </xf>
    <xf numFmtId="184" fontId="79" fillId="80" borderId="0" applyProtection="0">
      <alignment vertical="center"/>
    </xf>
    <xf numFmtId="184" fontId="79" fillId="80" borderId="0">
      <alignment vertical="center"/>
    </xf>
    <xf numFmtId="184" fontId="0" fillId="80" borderId="0" applyProtection="0">
      <alignment vertical="center"/>
    </xf>
    <xf numFmtId="184" fontId="0" fillId="80" borderId="0">
      <alignment vertical="center"/>
    </xf>
    <xf numFmtId="184" fontId="79" fillId="80" borderId="0">
      <alignment vertical="center"/>
    </xf>
    <xf numFmtId="184" fontId="0" fillId="80" borderId="0" applyProtection="0">
      <alignment vertical="center"/>
    </xf>
    <xf numFmtId="184" fontId="0" fillId="80" borderId="0">
      <alignment vertical="center"/>
    </xf>
    <xf numFmtId="184" fontId="0" fillId="80" borderId="0" applyProtection="0">
      <alignment vertical="center"/>
    </xf>
    <xf numFmtId="184" fontId="0" fillId="80" borderId="0">
      <alignment vertical="center"/>
    </xf>
    <xf numFmtId="184" fontId="79" fillId="80" borderId="0" applyProtection="0">
      <alignment vertical="center"/>
    </xf>
    <xf numFmtId="184" fontId="80" fillId="81" borderId="0" applyProtection="0">
      <alignment vertical="center"/>
    </xf>
    <xf numFmtId="184" fontId="80" fillId="81" borderId="0">
      <alignment vertical="center"/>
    </xf>
    <xf numFmtId="184" fontId="0" fillId="81" borderId="0" applyProtection="0">
      <alignment vertical="center"/>
    </xf>
    <xf numFmtId="184" fontId="0" fillId="81" borderId="0">
      <alignment vertical="center"/>
    </xf>
    <xf numFmtId="184" fontId="80" fillId="81" borderId="0">
      <alignment vertical="center"/>
    </xf>
    <xf numFmtId="184" fontId="0" fillId="81" borderId="0" applyProtection="0">
      <alignment vertical="center"/>
    </xf>
    <xf numFmtId="184" fontId="0" fillId="81" borderId="0">
      <alignment vertical="center"/>
    </xf>
    <xf numFmtId="184" fontId="0" fillId="81" borderId="0" applyProtection="0">
      <alignment vertical="center"/>
    </xf>
    <xf numFmtId="184" fontId="0" fillId="81" borderId="0">
      <alignment vertical="center"/>
    </xf>
    <xf numFmtId="184" fontId="80" fillId="81" borderId="0" applyProtection="0">
      <alignment vertical="center"/>
    </xf>
    <xf numFmtId="38" fontId="0" fillId="0" borderId="0" applyProtection="0">
      <alignment vertical="center"/>
    </xf>
    <xf numFmtId="40" fontId="0" fillId="0" borderId="0" applyProtection="0">
      <alignment vertical="center"/>
    </xf>
    <xf numFmtId="185" fontId="0" fillId="0" borderId="0" applyProtection="0">
      <alignment vertical="center"/>
    </xf>
    <xf numFmtId="0" fontId="0" fillId="0" borderId="0" applyProtection="0">
      <alignment vertical="center"/>
    </xf>
    <xf numFmtId="186" fontId="0" fillId="0" borderId="0" applyProtection="0">
      <alignment vertical="center"/>
    </xf>
    <xf numFmtId="187" fontId="0" fillId="0" borderId="0" applyProtection="0">
      <alignment vertical="center"/>
    </xf>
    <xf numFmtId="188" fontId="0" fillId="0" borderId="0" applyProtection="0">
      <alignment vertical="center"/>
    </xf>
    <xf numFmtId="185" fontId="0" fillId="0" borderId="0" applyProtection="0">
      <alignment vertical="center"/>
    </xf>
    <xf numFmtId="0" fontId="73" fillId="0" borderId="0" applyProtection="0">
      <alignment vertical="center"/>
    </xf>
    <xf numFmtId="0" fontId="73" fillId="0" borderId="0">
      <alignment vertical="center"/>
    </xf>
    <xf numFmtId="0" fontId="0" fillId="0" borderId="0" applyProtection="0">
      <alignment vertical="center"/>
    </xf>
    <xf numFmtId="0" fontId="0" fillId="0" borderId="0">
      <alignment vertical="center"/>
    </xf>
    <xf numFmtId="0" fontId="73"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73" fillId="0" borderId="0" applyProtection="0">
      <alignment vertical="center"/>
    </xf>
    <xf numFmtId="37" fontId="81" fillId="0" borderId="0" applyProtection="0">
      <alignment vertical="center"/>
    </xf>
    <xf numFmtId="37" fontId="81" fillId="0" borderId="0">
      <alignment vertical="center"/>
    </xf>
    <xf numFmtId="37" fontId="0" fillId="0" borderId="0" applyProtection="0">
      <alignment vertical="center"/>
    </xf>
    <xf numFmtId="37" fontId="0" fillId="0" borderId="0">
      <alignment vertical="center"/>
    </xf>
    <xf numFmtId="37" fontId="81" fillId="0" borderId="0">
      <alignment vertical="center"/>
    </xf>
    <xf numFmtId="37" fontId="0" fillId="0" borderId="0" applyProtection="0">
      <alignment vertical="center"/>
    </xf>
    <xf numFmtId="37" fontId="0" fillId="0" borderId="0">
      <alignment vertical="center"/>
    </xf>
    <xf numFmtId="37" fontId="81" fillId="0" borderId="0">
      <alignment vertical="center"/>
    </xf>
    <xf numFmtId="37" fontId="0" fillId="0" borderId="0" applyProtection="0">
      <alignment vertical="center"/>
    </xf>
    <xf numFmtId="37" fontId="81" fillId="0" borderId="0">
      <alignment vertical="center"/>
    </xf>
    <xf numFmtId="37" fontId="81" fillId="0" borderId="0">
      <alignment vertical="center"/>
    </xf>
    <xf numFmtId="37" fontId="0" fillId="0" borderId="0">
      <alignment vertical="center"/>
    </xf>
    <xf numFmtId="37" fontId="81" fillId="0" borderId="0" applyProtection="0">
      <alignment vertical="center"/>
    </xf>
    <xf numFmtId="0" fontId="79" fillId="0" borderId="0">
      <alignment vertical="center"/>
    </xf>
    <xf numFmtId="189" fontId="63" fillId="0" borderId="0" applyProtection="0">
      <alignment vertical="center"/>
    </xf>
    <xf numFmtId="189" fontId="63" fillId="0" borderId="0">
      <alignment vertical="center"/>
    </xf>
    <xf numFmtId="189" fontId="63" fillId="0" borderId="0" applyProtection="0">
      <alignment vertical="center"/>
    </xf>
    <xf numFmtId="189" fontId="63" fillId="0" borderId="0">
      <alignment vertical="center"/>
    </xf>
    <xf numFmtId="189" fontId="63" fillId="0" borderId="0">
      <alignment vertical="center"/>
    </xf>
    <xf numFmtId="189" fontId="63" fillId="0" borderId="0">
      <alignment vertical="center"/>
    </xf>
    <xf numFmtId="0" fontId="82" fillId="0" borderId="0">
      <alignment vertical="center"/>
    </xf>
    <xf numFmtId="189" fontId="63" fillId="0" borderId="0">
      <alignment vertical="center"/>
    </xf>
    <xf numFmtId="189" fontId="63" fillId="0" borderId="0" applyProtection="0">
      <alignment vertical="center"/>
    </xf>
    <xf numFmtId="0" fontId="64" fillId="0" borderId="0">
      <alignment vertical="center"/>
    </xf>
    <xf numFmtId="14" fontId="71" fillId="0" borderId="0">
      <alignment horizontal="center" vertical="center" wrapText="1"/>
      <protection locked="0"/>
    </xf>
    <xf numFmtId="14" fontId="71" fillId="0" borderId="0">
      <alignment horizontal="center" vertical="center" wrapText="1"/>
      <protection locked="0"/>
    </xf>
    <xf numFmtId="14" fontId="0" fillId="0" borderId="0">
      <alignment horizontal="center" vertical="center" wrapText="1"/>
      <protection locked="0"/>
    </xf>
    <xf numFmtId="14" fontId="0" fillId="0" borderId="0">
      <alignment horizontal="center" vertical="center" wrapText="1"/>
      <protection locked="0"/>
    </xf>
    <xf numFmtId="14" fontId="71" fillId="0" borderId="0">
      <alignment horizontal="center" vertical="center" wrapText="1"/>
      <protection locked="0"/>
    </xf>
    <xf numFmtId="14" fontId="0" fillId="0" borderId="0">
      <alignment horizontal="center" vertical="center" wrapText="1"/>
      <protection locked="0"/>
    </xf>
    <xf numFmtId="14" fontId="0" fillId="0" borderId="0">
      <alignment horizontal="center" vertical="center" wrapText="1"/>
      <protection locked="0"/>
    </xf>
    <xf numFmtId="14" fontId="0" fillId="0" borderId="0">
      <alignment horizontal="center" vertical="center" wrapText="1"/>
      <protection locked="0"/>
    </xf>
    <xf numFmtId="14" fontId="0" fillId="0" borderId="0">
      <alignment horizontal="center" vertical="center" wrapText="1"/>
      <protection locked="0"/>
    </xf>
    <xf numFmtId="10" fontId="0" fillId="0" borderId="0" applyProtection="0">
      <alignment vertical="center"/>
    </xf>
    <xf numFmtId="10" fontId="63" fillId="0" borderId="0" applyFont="0" applyFill="0" applyBorder="0" applyAlignment="0" applyProtection="0">
      <alignment vertical="center"/>
    </xf>
    <xf numFmtId="10" fontId="0" fillId="0" borderId="0" applyProtection="0">
      <alignment vertical="center"/>
    </xf>
    <xf numFmtId="10" fontId="0" fillId="0" borderId="0" applyFont="0" applyFill="0" applyBorder="0" applyAlignment="0" applyProtection="0">
      <alignment vertical="center"/>
    </xf>
    <xf numFmtId="10" fontId="63" fillId="0" borderId="0" applyFont="0" applyFill="0" applyBorder="0" applyAlignment="0" applyProtection="0">
      <alignment vertical="center"/>
    </xf>
    <xf numFmtId="10" fontId="0" fillId="0" borderId="0" applyProtection="0">
      <alignment vertical="center"/>
    </xf>
    <xf numFmtId="10" fontId="0" fillId="0" borderId="0" applyFont="0" applyFill="0" applyBorder="0" applyAlignment="0" applyProtection="0">
      <alignment vertical="center"/>
    </xf>
    <xf numFmtId="10" fontId="63" fillId="0" borderId="0" applyFont="0" applyFill="0" applyBorder="0" applyAlignment="0" applyProtection="0">
      <alignment vertical="center"/>
    </xf>
    <xf numFmtId="10" fontId="0" fillId="0" borderId="0" applyProtection="0">
      <alignment vertical="center"/>
    </xf>
    <xf numFmtId="10" fontId="63" fillId="0" borderId="0" applyFont="0" applyFill="0" applyBorder="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10" fontId="63" fillId="0" borderId="0" applyFont="0" applyFill="0" applyBorder="0" applyAlignment="0" applyProtection="0">
      <alignment vertical="center"/>
    </xf>
    <xf numFmtId="10" fontId="0" fillId="0" borderId="0" applyFont="0" applyFill="0" applyBorder="0" applyAlignment="0" applyProtection="0">
      <alignment vertical="center"/>
    </xf>
    <xf numFmtId="10" fontId="0" fillId="0" borderId="0" applyProtection="0">
      <alignment vertical="center"/>
    </xf>
    <xf numFmtId="9" fontId="64" fillId="0" borderId="0" applyFont="0" applyFill="0" applyBorder="0" applyAlignment="0" applyProtection="0">
      <alignment vertical="center"/>
    </xf>
    <xf numFmtId="190" fontId="0" fillId="0" borderId="0" applyProtection="0">
      <alignment vertical="center"/>
    </xf>
    <xf numFmtId="0" fontId="0" fillId="0" borderId="0" applyProtection="0">
      <alignment vertical="center"/>
    </xf>
    <xf numFmtId="0" fontId="74" fillId="0" borderId="0" applyNumberFormat="0" applyFont="0" applyFill="0" applyBorder="0" applyAlignment="0" applyProtection="0">
      <alignment horizontal="left" vertical="center"/>
    </xf>
    <xf numFmtId="0" fontId="0" fillId="0" borderId="0" applyProtection="0">
      <alignment vertical="center"/>
    </xf>
    <xf numFmtId="0" fontId="0" fillId="0" borderId="0" applyNumberFormat="0" applyFont="0" applyFill="0" applyBorder="0" applyAlignment="0" applyProtection="0">
      <alignment horizontal="left" vertical="center"/>
    </xf>
    <xf numFmtId="0" fontId="74" fillId="0" borderId="0" applyNumberFormat="0" applyFont="0" applyFill="0" applyBorder="0" applyAlignment="0" applyProtection="0">
      <alignment horizontal="left" vertical="center"/>
    </xf>
    <xf numFmtId="0" fontId="74" fillId="0" borderId="0" applyNumberFormat="0" applyFont="0" applyFill="0" applyBorder="0" applyAlignment="0" applyProtection="0">
      <alignment horizontal="left" vertical="center"/>
    </xf>
    <xf numFmtId="0" fontId="0" fillId="0" borderId="0" applyProtection="0">
      <alignment vertical="center"/>
    </xf>
    <xf numFmtId="0" fontId="0" fillId="0" borderId="0" applyNumberFormat="0" applyFont="0" applyFill="0" applyBorder="0" applyAlignment="0" applyProtection="0">
      <alignment horizontal="left" vertical="center"/>
    </xf>
    <xf numFmtId="0" fontId="74" fillId="0" borderId="0" applyNumberFormat="0" applyFont="0" applyFill="0" applyBorder="0" applyAlignment="0" applyProtection="0">
      <alignment horizontal="left" vertical="center"/>
    </xf>
    <xf numFmtId="0" fontId="0" fillId="0" borderId="0" applyProtection="0">
      <alignment vertical="center"/>
    </xf>
    <xf numFmtId="0" fontId="0" fillId="0" borderId="0" applyNumberFormat="0" applyFont="0" applyFill="0" applyBorder="0" applyAlignment="0" applyProtection="0">
      <alignment horizontal="left" vertical="center"/>
    </xf>
    <xf numFmtId="0" fontId="0" fillId="0" borderId="0" applyProtection="0">
      <alignment vertical="center"/>
    </xf>
    <xf numFmtId="182" fontId="0" fillId="0" borderId="0" applyProtection="0">
      <alignment vertical="center"/>
    </xf>
    <xf numFmtId="15" fontId="74" fillId="0" borderId="0" applyFont="0" applyFill="0" applyBorder="0" applyAlignment="0" applyProtection="0">
      <alignment vertical="center"/>
    </xf>
    <xf numFmtId="182" fontId="0" fillId="0" borderId="0" applyProtection="0">
      <alignment vertical="center"/>
    </xf>
    <xf numFmtId="15" fontId="0" fillId="0" borderId="0" applyFont="0" applyFill="0" applyBorder="0" applyAlignment="0" applyProtection="0">
      <alignment vertical="center"/>
    </xf>
    <xf numFmtId="15" fontId="74" fillId="0" borderId="0" applyFont="0" applyFill="0" applyBorder="0" applyAlignment="0" applyProtection="0">
      <alignment vertical="center"/>
    </xf>
    <xf numFmtId="15" fontId="74" fillId="0" borderId="0" applyFont="0" applyFill="0" applyBorder="0" applyAlignment="0" applyProtection="0">
      <alignment vertical="center"/>
    </xf>
    <xf numFmtId="182" fontId="0" fillId="0" borderId="0" applyProtection="0">
      <alignment vertical="center"/>
    </xf>
    <xf numFmtId="15" fontId="0" fillId="0" borderId="0" applyFont="0" applyFill="0" applyBorder="0" applyAlignment="0" applyProtection="0">
      <alignment vertical="center"/>
    </xf>
    <xf numFmtId="15" fontId="74" fillId="0" borderId="0" applyFont="0" applyFill="0" applyBorder="0" applyAlignment="0" applyProtection="0">
      <alignment vertical="center"/>
    </xf>
    <xf numFmtId="182" fontId="0" fillId="0" borderId="0" applyProtection="0">
      <alignment vertical="center"/>
    </xf>
    <xf numFmtId="15" fontId="0" fillId="0" borderId="0" applyFont="0" applyFill="0" applyBorder="0" applyAlignment="0" applyProtection="0">
      <alignment vertical="center"/>
    </xf>
    <xf numFmtId="182" fontId="0" fillId="0" borderId="0" applyProtection="0">
      <alignment vertical="center"/>
    </xf>
    <xf numFmtId="4" fontId="0" fillId="0" borderId="0" applyProtection="0">
      <alignment vertical="center"/>
    </xf>
    <xf numFmtId="4" fontId="74" fillId="0" borderId="0" applyFont="0" applyFill="0" applyBorder="0" applyAlignment="0" applyProtection="0">
      <alignment vertical="center"/>
    </xf>
    <xf numFmtId="4" fontId="0" fillId="0" borderId="0" applyProtection="0">
      <alignment vertical="center"/>
    </xf>
    <xf numFmtId="4" fontId="0" fillId="0" borderId="0" applyFont="0" applyFill="0" applyBorder="0" applyAlignment="0" applyProtection="0">
      <alignment vertical="center"/>
    </xf>
    <xf numFmtId="4" fontId="74" fillId="0" borderId="0" applyFont="0" applyFill="0" applyBorder="0" applyAlignment="0" applyProtection="0">
      <alignment vertical="center"/>
    </xf>
    <xf numFmtId="4" fontId="74" fillId="0" borderId="0" applyFont="0" applyFill="0" applyBorder="0" applyAlignment="0" applyProtection="0">
      <alignment vertical="center"/>
    </xf>
    <xf numFmtId="4" fontId="0" fillId="0" borderId="0" applyProtection="0">
      <alignment vertical="center"/>
    </xf>
    <xf numFmtId="4" fontId="0" fillId="0" borderId="0" applyFont="0" applyFill="0" applyBorder="0" applyAlignment="0" applyProtection="0">
      <alignment vertical="center"/>
    </xf>
    <xf numFmtId="4" fontId="74" fillId="0" borderId="0" applyFont="0" applyFill="0" applyBorder="0" applyAlignment="0" applyProtection="0">
      <alignment vertical="center"/>
    </xf>
    <xf numFmtId="4" fontId="0" fillId="0" borderId="0" applyProtection="0">
      <alignment vertical="center"/>
    </xf>
    <xf numFmtId="4" fontId="0" fillId="0" borderId="0" applyFont="0" applyFill="0" applyBorder="0" applyAlignment="0" applyProtection="0">
      <alignment vertical="center"/>
    </xf>
    <xf numFmtId="4" fontId="0" fillId="0" borderId="0" applyProtection="0">
      <alignment vertical="center"/>
    </xf>
    <xf numFmtId="0" fontId="83" fillId="0" borderId="23" applyProtection="0">
      <alignment horizontal="center" vertical="center"/>
    </xf>
    <xf numFmtId="0" fontId="83" fillId="0" borderId="23">
      <alignment horizontal="center" vertical="center"/>
    </xf>
    <xf numFmtId="0" fontId="0" fillId="0" borderId="23" applyProtection="0">
      <alignment horizontal="center" vertical="center"/>
    </xf>
    <xf numFmtId="0" fontId="0" fillId="0" borderId="23">
      <alignment horizontal="center" vertical="center"/>
    </xf>
    <xf numFmtId="0" fontId="83" fillId="0" borderId="23">
      <alignment horizontal="center" vertical="center"/>
    </xf>
    <xf numFmtId="0" fontId="0" fillId="0" borderId="23" applyProtection="0">
      <alignment horizontal="center" vertical="center"/>
    </xf>
    <xf numFmtId="0" fontId="0" fillId="0" borderId="23">
      <alignment horizontal="center" vertical="center"/>
    </xf>
    <xf numFmtId="0" fontId="0" fillId="0" borderId="23" applyProtection="0">
      <alignment horizontal="center" vertical="center"/>
    </xf>
    <xf numFmtId="0" fontId="0" fillId="0" borderId="23">
      <alignment horizontal="center" vertical="center"/>
    </xf>
    <xf numFmtId="0" fontId="83" fillId="0" borderId="23" applyProtection="0">
      <alignment horizontal="center" vertical="center"/>
    </xf>
    <xf numFmtId="3" fontId="0" fillId="0" borderId="0" applyProtection="0">
      <alignment vertical="center"/>
    </xf>
    <xf numFmtId="3" fontId="74" fillId="0" borderId="0" applyFont="0" applyFill="0" applyBorder="0" applyAlignment="0" applyProtection="0">
      <alignment vertical="center"/>
    </xf>
    <xf numFmtId="3" fontId="0" fillId="0" borderId="0" applyProtection="0">
      <alignment vertical="center"/>
    </xf>
    <xf numFmtId="3" fontId="0" fillId="0" borderId="0" applyFont="0" applyFill="0" applyBorder="0" applyAlignment="0" applyProtection="0">
      <alignment vertical="center"/>
    </xf>
    <xf numFmtId="3" fontId="74" fillId="0" borderId="0" applyFont="0" applyFill="0" applyBorder="0" applyAlignment="0" applyProtection="0">
      <alignment vertical="center"/>
    </xf>
    <xf numFmtId="3" fontId="74" fillId="0" borderId="0" applyFont="0" applyFill="0" applyBorder="0" applyAlignment="0" applyProtection="0">
      <alignment vertical="center"/>
    </xf>
    <xf numFmtId="3" fontId="0" fillId="0" borderId="0" applyProtection="0">
      <alignment vertical="center"/>
    </xf>
    <xf numFmtId="3" fontId="0" fillId="0" borderId="0" applyFont="0" applyFill="0" applyBorder="0" applyAlignment="0" applyProtection="0">
      <alignment vertical="center"/>
    </xf>
    <xf numFmtId="3" fontId="74" fillId="0" borderId="0" applyFont="0" applyFill="0" applyBorder="0" applyAlignment="0" applyProtection="0">
      <alignment vertical="center"/>
    </xf>
    <xf numFmtId="3" fontId="0" fillId="0" borderId="0" applyProtection="0">
      <alignment vertical="center"/>
    </xf>
    <xf numFmtId="3" fontId="0" fillId="0" borderId="0" applyFont="0" applyFill="0" applyBorder="0" applyAlignment="0" applyProtection="0">
      <alignment vertical="center"/>
    </xf>
    <xf numFmtId="3" fontId="0" fillId="0" borderId="0" applyProtection="0">
      <alignment vertical="center"/>
    </xf>
    <xf numFmtId="0" fontId="0" fillId="82" borderId="0" applyProtection="0">
      <alignment vertical="center"/>
    </xf>
    <xf numFmtId="0" fontId="74" fillId="82" borderId="0" applyNumberFormat="0" applyFont="0" applyBorder="0" applyAlignment="0" applyProtection="0">
      <alignment vertical="center"/>
    </xf>
    <xf numFmtId="0" fontId="0" fillId="82" borderId="0" applyProtection="0">
      <alignment vertical="center"/>
    </xf>
    <xf numFmtId="0" fontId="0" fillId="82" borderId="0" applyNumberFormat="0" applyFont="0" applyBorder="0" applyAlignment="0" applyProtection="0">
      <alignment vertical="center"/>
    </xf>
    <xf numFmtId="0" fontId="74" fillId="82" borderId="0" applyNumberFormat="0" applyFont="0" applyBorder="0" applyAlignment="0" applyProtection="0">
      <alignment vertical="center"/>
    </xf>
    <xf numFmtId="0" fontId="74" fillId="82" borderId="0" applyNumberFormat="0" applyFont="0" applyBorder="0" applyAlignment="0" applyProtection="0">
      <alignment vertical="center"/>
    </xf>
    <xf numFmtId="0" fontId="0" fillId="82" borderId="0" applyProtection="0">
      <alignment vertical="center"/>
    </xf>
    <xf numFmtId="0" fontId="0" fillId="82" borderId="0" applyNumberFormat="0" applyFont="0" applyBorder="0" applyAlignment="0" applyProtection="0">
      <alignment vertical="center"/>
    </xf>
    <xf numFmtId="0" fontId="74" fillId="82" borderId="0" applyNumberFormat="0" applyFont="0" applyBorder="0" applyAlignment="0" applyProtection="0">
      <alignment vertical="center"/>
    </xf>
    <xf numFmtId="0" fontId="0" fillId="82" borderId="0" applyProtection="0">
      <alignment vertical="center"/>
    </xf>
    <xf numFmtId="0" fontId="0" fillId="82" borderId="0" applyNumberFormat="0" applyFont="0" applyBorder="0" applyAlignment="0" applyProtection="0">
      <alignment vertical="center"/>
    </xf>
    <xf numFmtId="0" fontId="0" fillId="82" borderId="0" applyProtection="0">
      <alignment vertical="center"/>
    </xf>
    <xf numFmtId="0" fontId="84" fillId="0" borderId="0" applyProtection="0">
      <alignment vertical="center"/>
    </xf>
    <xf numFmtId="0" fontId="85" fillId="83" borderId="10">
      <alignment vertical="center"/>
      <protection locked="0"/>
    </xf>
    <xf numFmtId="0" fontId="85"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86" fillId="0" borderId="0" applyProtection="0">
      <alignment vertical="center"/>
    </xf>
    <xf numFmtId="0" fontId="85" fillId="83" borderId="10">
      <alignment vertical="center"/>
      <protection locked="0"/>
    </xf>
    <xf numFmtId="0" fontId="85"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85" fillId="83" borderId="10">
      <alignment vertical="center"/>
      <protection locked="0"/>
    </xf>
    <xf numFmtId="0" fontId="85" fillId="83" borderId="10">
      <alignment vertical="center"/>
      <protection locked="0"/>
    </xf>
    <xf numFmtId="0" fontId="85" fillId="83" borderId="10">
      <alignment vertical="center"/>
      <protection locked="0"/>
    </xf>
    <xf numFmtId="0" fontId="85" fillId="83" borderId="10">
      <alignment vertical="center"/>
      <protection locked="0"/>
    </xf>
    <xf numFmtId="0" fontId="85"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85" fillId="83" borderId="10">
      <alignment vertical="center"/>
      <protection locked="0"/>
    </xf>
    <xf numFmtId="0" fontId="85"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85" fillId="83" borderId="10">
      <alignment vertical="center"/>
      <protection locked="0"/>
    </xf>
    <xf numFmtId="0" fontId="85" fillId="83" borderId="10">
      <alignment vertical="center"/>
      <protection locked="0"/>
    </xf>
    <xf numFmtId="0" fontId="85" fillId="83" borderId="10">
      <alignment vertical="center"/>
      <protection locked="0"/>
    </xf>
    <xf numFmtId="0" fontId="85" fillId="83" borderId="10">
      <alignment vertical="center"/>
      <protection locked="0"/>
    </xf>
    <xf numFmtId="0" fontId="85"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85" fillId="83" borderId="10">
      <alignment vertical="center"/>
      <protection locked="0"/>
    </xf>
    <xf numFmtId="0" fontId="85" fillId="83" borderId="10">
      <alignment vertical="center"/>
      <protection locked="0"/>
    </xf>
    <xf numFmtId="0" fontId="85" fillId="83" borderId="10">
      <alignment vertical="center"/>
      <protection locked="0"/>
    </xf>
    <xf numFmtId="0" fontId="85" fillId="83" borderId="10">
      <alignment vertical="center"/>
      <protection locked="0"/>
    </xf>
    <xf numFmtId="0" fontId="85"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0" fillId="83" borderId="10">
      <alignment vertical="center"/>
      <protection locked="0"/>
    </xf>
    <xf numFmtId="0" fontId="85" fillId="83" borderId="10">
      <alignment vertical="center"/>
      <protection locked="0"/>
    </xf>
    <xf numFmtId="0" fontId="85" fillId="83" borderId="10">
      <alignment vertical="center"/>
      <protection locked="0"/>
    </xf>
    <xf numFmtId="0" fontId="85" fillId="83" borderId="10">
      <alignment vertical="center"/>
      <protection locked="0"/>
    </xf>
    <xf numFmtId="0" fontId="85" fillId="83" borderId="10">
      <alignment vertical="center"/>
      <protection locked="0"/>
    </xf>
    <xf numFmtId="0" fontId="85" fillId="83" borderId="10">
      <alignment vertical="center"/>
      <protection locked="0"/>
    </xf>
    <xf numFmtId="0" fontId="75" fillId="0" borderId="24" applyProtection="0">
      <alignment vertical="center"/>
    </xf>
    <xf numFmtId="9" fontId="0" fillId="0" borderId="0" applyFont="0" applyFill="0" applyBorder="0" applyAlignment="0" applyProtection="0">
      <alignment vertical="center"/>
    </xf>
    <xf numFmtId="9" fontId="0" fillId="0" borderId="0" applyProtection="0">
      <alignment vertical="center"/>
    </xf>
    <xf numFmtId="9" fontId="0" fillId="0" borderId="0" applyProtection="0">
      <alignment vertical="center"/>
    </xf>
    <xf numFmtId="9" fontId="0" fillId="0" borderId="0" applyProtection="0">
      <alignment vertical="center"/>
    </xf>
    <xf numFmtId="9" fontId="0" fillId="0" borderId="0" applyProtection="0">
      <alignment vertical="center"/>
    </xf>
    <xf numFmtId="9" fontId="66" fillId="0" borderId="0" applyFont="0" applyFill="0" applyBorder="0" applyAlignment="0" applyProtection="0">
      <alignment vertical="center"/>
    </xf>
    <xf numFmtId="9" fontId="66" fillId="0" borderId="0" applyFont="0" applyFill="0" applyBorder="0" applyAlignment="0" applyProtection="0">
      <alignment vertical="center"/>
    </xf>
    <xf numFmtId="9" fontId="66" fillId="0" borderId="0" applyFont="0" applyFill="0" applyBorder="0" applyAlignment="0" applyProtection="0">
      <alignment vertical="center"/>
    </xf>
    <xf numFmtId="9" fontId="66" fillId="0" borderId="0" applyFont="0" applyFill="0" applyBorder="0" applyAlignment="0" applyProtection="0">
      <alignment vertical="center"/>
    </xf>
    <xf numFmtId="9" fontId="66" fillId="0" borderId="0" applyFont="0" applyFill="0" applyBorder="0" applyAlignment="0" applyProtection="0">
      <alignment vertical="center"/>
    </xf>
    <xf numFmtId="9" fontId="66" fillId="0" borderId="0" applyFont="0" applyFill="0" applyBorder="0" applyAlignment="0" applyProtection="0">
      <alignment vertical="center"/>
    </xf>
    <xf numFmtId="9" fontId="0" fillId="0" borderId="0" applyProtection="0">
      <alignment vertical="center"/>
    </xf>
    <xf numFmtId="9" fontId="0" fillId="0" borderId="0" applyProtection="0">
      <alignment vertical="center"/>
    </xf>
    <xf numFmtId="9" fontId="84"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66"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66"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66"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66"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66"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66" fillId="0" borderId="0" applyFont="0" applyFill="0" applyBorder="0" applyAlignment="0" applyProtection="0">
      <alignment vertical="center"/>
    </xf>
    <xf numFmtId="9" fontId="0" fillId="0" borderId="0" applyFont="0" applyFill="0" applyBorder="0" applyAlignment="0" applyProtection="0">
      <alignment vertical="center"/>
    </xf>
    <xf numFmtId="9" fontId="66" fillId="0" borderId="0" applyFont="0" applyFill="0" applyBorder="0" applyAlignment="0" applyProtection="0">
      <alignment vertical="center"/>
    </xf>
    <xf numFmtId="9" fontId="66" fillId="0" borderId="0" applyFont="0" applyFill="0" applyBorder="0" applyAlignment="0" applyProtection="0">
      <alignment vertical="center"/>
    </xf>
    <xf numFmtId="9" fontId="66"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66"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91" fontId="0" fillId="0" borderId="0" applyProtection="0">
      <alignment vertical="center"/>
    </xf>
    <xf numFmtId="192" fontId="0" fillId="0" borderId="0" applyProtection="0">
      <alignment vertical="center"/>
    </xf>
    <xf numFmtId="0" fontId="63" fillId="0" borderId="5" applyProtection="0">
      <alignment horizontal="right" vertical="center"/>
    </xf>
    <xf numFmtId="0" fontId="63" fillId="0" borderId="5" applyNumberFormat="0" applyFill="0" applyProtection="0">
      <alignment horizontal="right" vertical="center"/>
    </xf>
    <xf numFmtId="0" fontId="63" fillId="0" borderId="5" applyProtection="0">
      <alignment horizontal="right" vertical="center"/>
    </xf>
    <xf numFmtId="0" fontId="63" fillId="0" borderId="5" applyNumberFormat="0" applyFill="0" applyProtection="0">
      <alignment horizontal="right" vertical="center"/>
    </xf>
    <xf numFmtId="0" fontId="63" fillId="0" borderId="5" applyProtection="0">
      <alignment horizontal="right" vertical="center"/>
    </xf>
    <xf numFmtId="0" fontId="87" fillId="0" borderId="25"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7" fillId="0" borderId="25" applyProtection="0">
      <alignment vertical="center"/>
    </xf>
    <xf numFmtId="0" fontId="87" fillId="0" borderId="25"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7" fillId="0" borderId="25" applyProtection="0">
      <alignment vertical="center"/>
    </xf>
    <xf numFmtId="0" fontId="87" fillId="0" borderId="25"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7" fillId="0" borderId="25" applyProtection="0">
      <alignment vertical="center"/>
    </xf>
    <xf numFmtId="0" fontId="87" fillId="0" borderId="25"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7" fillId="0" borderId="25"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8" fillId="0" borderId="26" applyNumberFormat="0" applyFill="0" applyAlignment="0" applyProtection="0">
      <alignment vertical="center"/>
    </xf>
    <xf numFmtId="0" fontId="87" fillId="0" borderId="25"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7" fillId="0" borderId="25" applyProtection="0">
      <alignment vertical="center"/>
    </xf>
    <xf numFmtId="0" fontId="87" fillId="0" borderId="25" applyNumberFormat="0" applyFill="0" applyAlignment="0" applyProtection="0">
      <alignment vertical="center"/>
    </xf>
    <xf numFmtId="0" fontId="87" fillId="0" borderId="25"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9" fillId="0" borderId="26" applyNumberFormat="0" applyFill="0" applyAlignment="0"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7" fillId="0" borderId="25" applyProtection="0">
      <alignment vertical="center"/>
    </xf>
    <xf numFmtId="0" fontId="87" fillId="0" borderId="25" applyNumberFormat="0" applyFill="0" applyAlignment="0" applyProtection="0">
      <alignment vertical="center"/>
    </xf>
    <xf numFmtId="0" fontId="87" fillId="0" borderId="25"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7" fillId="0" borderId="25" applyProtection="0">
      <alignment vertical="center"/>
    </xf>
    <xf numFmtId="0" fontId="87" fillId="0" borderId="25" applyProtection="0">
      <alignment vertical="center"/>
    </xf>
    <xf numFmtId="0" fontId="87" fillId="0" borderId="25" applyNumberFormat="0" applyFill="0" applyAlignment="0" applyProtection="0">
      <alignment vertical="center"/>
    </xf>
    <xf numFmtId="0" fontId="87" fillId="0" borderId="25"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7" fillId="0" borderId="25" applyProtection="0">
      <alignment vertical="center"/>
    </xf>
    <xf numFmtId="0" fontId="87" fillId="0" borderId="25" applyProtection="0">
      <alignment vertical="center"/>
    </xf>
    <xf numFmtId="0" fontId="87" fillId="0" borderId="25" applyNumberFormat="0" applyFill="0" applyAlignment="0" applyProtection="0">
      <alignment vertical="center"/>
    </xf>
    <xf numFmtId="0" fontId="87" fillId="0" borderId="25"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7" fillId="0" borderId="25" applyProtection="0">
      <alignment vertical="center"/>
    </xf>
    <xf numFmtId="0" fontId="87" fillId="0" borderId="25" applyProtection="0">
      <alignment vertical="center"/>
    </xf>
    <xf numFmtId="0" fontId="87" fillId="0" borderId="25" applyNumberFormat="0" applyFill="0" applyAlignment="0" applyProtection="0">
      <alignment vertical="center"/>
    </xf>
    <xf numFmtId="0" fontId="87" fillId="0" borderId="25"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7" fillId="0" borderId="25" applyProtection="0">
      <alignment vertical="center"/>
    </xf>
    <xf numFmtId="0" fontId="87" fillId="0" borderId="25" applyProtection="0">
      <alignment vertical="center"/>
    </xf>
    <xf numFmtId="0" fontId="87" fillId="0" borderId="25" applyNumberFormat="0" applyFill="0" applyAlignment="0" applyProtection="0">
      <alignment vertical="center"/>
    </xf>
    <xf numFmtId="0" fontId="87" fillId="0" borderId="25"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7" fillId="0" borderId="25" applyProtection="0">
      <alignment vertical="center"/>
    </xf>
    <xf numFmtId="0" fontId="87" fillId="0" borderId="25" applyProtection="0">
      <alignment vertical="center"/>
    </xf>
    <xf numFmtId="0" fontId="87" fillId="0" borderId="25" applyNumberFormat="0" applyFill="0" applyAlignment="0" applyProtection="0">
      <alignment vertical="center"/>
    </xf>
    <xf numFmtId="0" fontId="87" fillId="0" borderId="25"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7" fillId="0" borderId="25" applyProtection="0">
      <alignment vertical="center"/>
    </xf>
    <xf numFmtId="0" fontId="87" fillId="0" borderId="25"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87" fillId="0" borderId="25" applyProtection="0">
      <alignment vertical="center"/>
    </xf>
    <xf numFmtId="0" fontId="90" fillId="0" borderId="0" applyProtection="0">
      <alignment vertical="center"/>
    </xf>
    <xf numFmtId="0" fontId="90" fillId="0" borderId="0" applyNumberFormat="0" applyFill="0" applyBorder="0" applyAlignment="0" applyProtection="0">
      <alignment vertical="center"/>
    </xf>
    <xf numFmtId="0" fontId="90" fillId="0" borderId="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Protection="0">
      <alignment vertical="center"/>
    </xf>
    <xf numFmtId="0" fontId="90" fillId="0" borderId="0" applyProtection="0">
      <alignment vertical="center"/>
    </xf>
    <xf numFmtId="0" fontId="90" fillId="0" borderId="0" applyNumberFormat="0" applyFill="0" applyBorder="0" applyAlignment="0" applyProtection="0">
      <alignment vertical="center"/>
    </xf>
    <xf numFmtId="0" fontId="90" fillId="0" borderId="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Protection="0">
      <alignment vertical="center"/>
    </xf>
    <xf numFmtId="0" fontId="90" fillId="0" borderId="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Protection="0">
      <alignment vertical="center"/>
    </xf>
    <xf numFmtId="0" fontId="90" fillId="0" borderId="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Protection="0">
      <alignment vertical="center"/>
    </xf>
    <xf numFmtId="0" fontId="90" fillId="0" borderId="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Protection="0">
      <alignment vertical="center"/>
    </xf>
    <xf numFmtId="0" fontId="90" fillId="0" borderId="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Protection="0">
      <alignment vertical="center"/>
    </xf>
    <xf numFmtId="0" fontId="90" fillId="0" borderId="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27"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Protection="0">
      <alignment vertical="center"/>
    </xf>
    <xf numFmtId="0" fontId="91" fillId="0" borderId="27"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Protection="0">
      <alignment vertical="center"/>
    </xf>
    <xf numFmtId="0" fontId="91" fillId="0" borderId="27"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Protection="0">
      <alignment vertical="center"/>
    </xf>
    <xf numFmtId="0" fontId="91" fillId="0" borderId="27"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2" fillId="0" borderId="28" applyNumberFormat="0" applyFill="0" applyAlignment="0" applyProtection="0">
      <alignment vertical="center"/>
    </xf>
    <xf numFmtId="0" fontId="91" fillId="0" borderId="27"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Protection="0">
      <alignment vertical="center"/>
    </xf>
    <xf numFmtId="0" fontId="91" fillId="0" borderId="27" applyNumberFormat="0" applyFill="0" applyAlignment="0" applyProtection="0">
      <alignment vertical="center"/>
    </xf>
    <xf numFmtId="0" fontId="91" fillId="0" borderId="27"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3"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Protection="0">
      <alignment vertical="center"/>
    </xf>
    <xf numFmtId="0" fontId="91" fillId="0" borderId="27" applyNumberFormat="0" applyFill="0" applyAlignment="0" applyProtection="0">
      <alignment vertical="center"/>
    </xf>
    <xf numFmtId="0" fontId="91" fillId="0" borderId="27"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Protection="0">
      <alignment vertical="center"/>
    </xf>
    <xf numFmtId="0" fontId="91" fillId="0" borderId="27" applyProtection="0">
      <alignment vertical="center"/>
    </xf>
    <xf numFmtId="0" fontId="91" fillId="0" borderId="27" applyNumberFormat="0" applyFill="0" applyAlignment="0" applyProtection="0">
      <alignment vertical="center"/>
    </xf>
    <xf numFmtId="0" fontId="91" fillId="0" borderId="27"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Protection="0">
      <alignment vertical="center"/>
    </xf>
    <xf numFmtId="0" fontId="91" fillId="0" borderId="27" applyProtection="0">
      <alignment vertical="center"/>
    </xf>
    <xf numFmtId="0" fontId="91" fillId="0" borderId="27" applyNumberFormat="0" applyFill="0" applyAlignment="0" applyProtection="0">
      <alignment vertical="center"/>
    </xf>
    <xf numFmtId="0" fontId="91" fillId="0" borderId="27"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Protection="0">
      <alignment vertical="center"/>
    </xf>
    <xf numFmtId="0" fontId="91" fillId="0" borderId="27" applyProtection="0">
      <alignment vertical="center"/>
    </xf>
    <xf numFmtId="0" fontId="91" fillId="0" borderId="27" applyNumberFormat="0" applyFill="0" applyAlignment="0" applyProtection="0">
      <alignment vertical="center"/>
    </xf>
    <xf numFmtId="0" fontId="91" fillId="0" borderId="27"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Protection="0">
      <alignment vertical="center"/>
    </xf>
    <xf numFmtId="0" fontId="91" fillId="0" borderId="27" applyProtection="0">
      <alignment vertical="center"/>
    </xf>
    <xf numFmtId="0" fontId="91" fillId="0" borderId="27" applyNumberFormat="0" applyFill="0" applyAlignment="0" applyProtection="0">
      <alignment vertical="center"/>
    </xf>
    <xf numFmtId="0" fontId="91" fillId="0" borderId="27"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Protection="0">
      <alignment vertical="center"/>
    </xf>
    <xf numFmtId="0" fontId="91" fillId="0" borderId="27" applyProtection="0">
      <alignment vertical="center"/>
    </xf>
    <xf numFmtId="0" fontId="91" fillId="0" borderId="27" applyNumberFormat="0" applyFill="0" applyAlignment="0" applyProtection="0">
      <alignment vertical="center"/>
    </xf>
    <xf numFmtId="0" fontId="91" fillId="0" borderId="27"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Protection="0">
      <alignment vertical="center"/>
    </xf>
    <xf numFmtId="0" fontId="91" fillId="0" borderId="27"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1" fillId="0" borderId="27"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5" fillId="0" borderId="29"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Protection="0">
      <alignment vertical="center"/>
    </xf>
    <xf numFmtId="0" fontId="95" fillId="0" borderId="29"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Protection="0">
      <alignment vertical="center"/>
    </xf>
    <xf numFmtId="0" fontId="95" fillId="0" borderId="29"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Protection="0">
      <alignment vertical="center"/>
    </xf>
    <xf numFmtId="0" fontId="95" fillId="0" borderId="29"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6" fillId="0" borderId="30" applyNumberFormat="0" applyFill="0" applyAlignment="0" applyProtection="0">
      <alignment vertical="center"/>
    </xf>
    <xf numFmtId="0" fontId="95" fillId="0" borderId="29"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Protection="0">
      <alignment vertical="center"/>
    </xf>
    <xf numFmtId="0" fontId="95" fillId="0" borderId="29" applyNumberFormat="0" applyFill="0" applyAlignment="0" applyProtection="0">
      <alignment vertical="center"/>
    </xf>
    <xf numFmtId="0" fontId="95" fillId="0" borderId="29"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7" fillId="0" borderId="31" applyNumberFormat="0" applyFill="0" applyAlignment="0"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Protection="0">
      <alignment vertical="center"/>
    </xf>
    <xf numFmtId="0" fontId="95" fillId="0" borderId="29" applyNumberFormat="0" applyFill="0" applyAlignment="0" applyProtection="0">
      <alignment vertical="center"/>
    </xf>
    <xf numFmtId="0" fontId="95" fillId="0" borderId="29"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Protection="0">
      <alignment vertical="center"/>
    </xf>
    <xf numFmtId="0" fontId="95" fillId="0" borderId="29" applyProtection="0">
      <alignment vertical="center"/>
    </xf>
    <xf numFmtId="0" fontId="95" fillId="0" borderId="29" applyNumberFormat="0" applyFill="0" applyAlignment="0" applyProtection="0">
      <alignment vertical="center"/>
    </xf>
    <xf numFmtId="0" fontId="95" fillId="0" borderId="29"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Protection="0">
      <alignment vertical="center"/>
    </xf>
    <xf numFmtId="0" fontId="95" fillId="0" borderId="29" applyProtection="0">
      <alignment vertical="center"/>
    </xf>
    <xf numFmtId="0" fontId="95" fillId="0" borderId="29" applyNumberFormat="0" applyFill="0" applyAlignment="0" applyProtection="0">
      <alignment vertical="center"/>
    </xf>
    <xf numFmtId="0" fontId="95" fillId="0" borderId="29"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Protection="0">
      <alignment vertical="center"/>
    </xf>
    <xf numFmtId="0" fontId="95" fillId="0" borderId="29" applyProtection="0">
      <alignment vertical="center"/>
    </xf>
    <xf numFmtId="0" fontId="95" fillId="0" borderId="29" applyNumberFormat="0" applyFill="0" applyAlignment="0" applyProtection="0">
      <alignment vertical="center"/>
    </xf>
    <xf numFmtId="0" fontId="95" fillId="0" borderId="29"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Protection="0">
      <alignment vertical="center"/>
    </xf>
    <xf numFmtId="0" fontId="95" fillId="0" borderId="29" applyProtection="0">
      <alignment vertical="center"/>
    </xf>
    <xf numFmtId="0" fontId="95" fillId="0" borderId="29" applyNumberFormat="0" applyFill="0" applyAlignment="0" applyProtection="0">
      <alignment vertical="center"/>
    </xf>
    <xf numFmtId="0" fontId="95" fillId="0" borderId="29"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Protection="0">
      <alignment vertical="center"/>
    </xf>
    <xf numFmtId="0" fontId="95" fillId="0" borderId="29" applyProtection="0">
      <alignment vertical="center"/>
    </xf>
    <xf numFmtId="0" fontId="95" fillId="0" borderId="29" applyNumberFormat="0" applyFill="0" applyAlignment="0" applyProtection="0">
      <alignment vertical="center"/>
    </xf>
    <xf numFmtId="0" fontId="95" fillId="0" borderId="29"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Protection="0">
      <alignment vertical="center"/>
    </xf>
    <xf numFmtId="0" fontId="95" fillId="0" borderId="29"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Protection="0">
      <alignment vertical="center"/>
    </xf>
    <xf numFmtId="0" fontId="95" fillId="0" borderId="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Protection="0">
      <alignment vertical="center"/>
    </xf>
    <xf numFmtId="0" fontId="95" fillId="0" borderId="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Protection="0">
      <alignment vertical="center"/>
    </xf>
    <xf numFmtId="0" fontId="95" fillId="0" borderId="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Protection="0">
      <alignment vertical="center"/>
    </xf>
    <xf numFmtId="0" fontId="95" fillId="0" borderId="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5" fillId="0" borderId="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Protection="0">
      <alignment vertical="center"/>
    </xf>
    <xf numFmtId="0" fontId="95" fillId="0" borderId="0" applyNumberFormat="0" applyFill="0" applyBorder="0" applyAlignment="0" applyProtection="0">
      <alignment vertical="center"/>
    </xf>
    <xf numFmtId="0" fontId="95" fillId="0" borderId="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Protection="0">
      <alignment vertical="center"/>
    </xf>
    <xf numFmtId="0" fontId="95" fillId="0" borderId="0" applyNumberFormat="0" applyFill="0" applyBorder="0" applyAlignment="0" applyProtection="0">
      <alignment vertical="center"/>
    </xf>
    <xf numFmtId="0" fontId="95" fillId="0" borderId="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Protection="0">
      <alignment vertical="center"/>
    </xf>
    <xf numFmtId="0" fontId="95" fillId="0" borderId="0" applyProtection="0">
      <alignment vertical="center"/>
    </xf>
    <xf numFmtId="0" fontId="95" fillId="0" borderId="0" applyNumberFormat="0" applyFill="0" applyBorder="0" applyAlignment="0" applyProtection="0">
      <alignment vertical="center"/>
    </xf>
    <xf numFmtId="0" fontId="95" fillId="0" borderId="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Protection="0">
      <alignment vertical="center"/>
    </xf>
    <xf numFmtId="0" fontId="95" fillId="0" borderId="0" applyProtection="0">
      <alignment vertical="center"/>
    </xf>
    <xf numFmtId="0" fontId="95" fillId="0" borderId="0" applyNumberFormat="0" applyFill="0" applyBorder="0" applyAlignment="0" applyProtection="0">
      <alignment vertical="center"/>
    </xf>
    <xf numFmtId="0" fontId="95" fillId="0" borderId="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Protection="0">
      <alignment vertical="center"/>
    </xf>
    <xf numFmtId="0" fontId="95" fillId="0" borderId="0" applyProtection="0">
      <alignment vertical="center"/>
    </xf>
    <xf numFmtId="0" fontId="95" fillId="0" borderId="0" applyNumberFormat="0" applyFill="0" applyBorder="0" applyAlignment="0" applyProtection="0">
      <alignment vertical="center"/>
    </xf>
    <xf numFmtId="0" fontId="95" fillId="0" borderId="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Protection="0">
      <alignment vertical="center"/>
    </xf>
    <xf numFmtId="0" fontId="95" fillId="0" borderId="0" applyProtection="0">
      <alignment vertical="center"/>
    </xf>
    <xf numFmtId="0" fontId="95" fillId="0" borderId="0" applyNumberFormat="0" applyFill="0" applyBorder="0" applyAlignment="0" applyProtection="0">
      <alignment vertical="center"/>
    </xf>
    <xf numFmtId="0" fontId="95" fillId="0" borderId="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Protection="0">
      <alignment vertical="center"/>
    </xf>
    <xf numFmtId="0" fontId="95" fillId="0" borderId="0" applyProtection="0">
      <alignment vertical="center"/>
    </xf>
    <xf numFmtId="0" fontId="95" fillId="0" borderId="0" applyNumberFormat="0" applyFill="0" applyBorder="0" applyAlignment="0" applyProtection="0">
      <alignment vertical="center"/>
    </xf>
    <xf numFmtId="0" fontId="95" fillId="0" borderId="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Protection="0">
      <alignment vertical="center"/>
    </xf>
    <xf numFmtId="0" fontId="95" fillId="0" borderId="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Protection="0">
      <alignment vertical="center"/>
    </xf>
    <xf numFmtId="0" fontId="90" fillId="0" borderId="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Protection="0">
      <alignment vertical="center"/>
    </xf>
    <xf numFmtId="0" fontId="98" fillId="0" borderId="0">
      <alignment horizontal="centerContinuous" vertical="center"/>
    </xf>
    <xf numFmtId="0" fontId="90" fillId="0" borderId="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Protection="0">
      <alignment vertical="center"/>
    </xf>
    <xf numFmtId="0" fontId="90" fillId="0" borderId="0" applyNumberFormat="0" applyFill="0" applyBorder="0" applyAlignment="0" applyProtection="0">
      <alignment vertical="center"/>
    </xf>
    <xf numFmtId="0" fontId="90" fillId="0" borderId="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Protection="0">
      <alignment vertical="center"/>
    </xf>
    <xf numFmtId="0" fontId="90" fillId="0" borderId="0" applyProtection="0">
      <alignment vertical="center"/>
    </xf>
    <xf numFmtId="0" fontId="90" fillId="0" borderId="0" applyNumberFormat="0" applyFill="0" applyBorder="0" applyAlignment="0" applyProtection="0">
      <alignment vertical="center"/>
    </xf>
    <xf numFmtId="0" fontId="90" fillId="0" borderId="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Protection="0">
      <alignment vertical="center"/>
    </xf>
    <xf numFmtId="0" fontId="90" fillId="0" borderId="0" applyProtection="0">
      <alignment vertical="center"/>
    </xf>
    <xf numFmtId="0" fontId="90" fillId="0" borderId="0" applyNumberFormat="0" applyFill="0" applyBorder="0" applyAlignment="0" applyProtection="0">
      <alignment vertical="center"/>
    </xf>
    <xf numFmtId="0" fontId="90" fillId="0" borderId="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Protection="0">
      <alignment vertical="center"/>
    </xf>
    <xf numFmtId="0" fontId="90" fillId="0" borderId="0" applyProtection="0">
      <alignment vertical="center"/>
    </xf>
    <xf numFmtId="0" fontId="90" fillId="0" borderId="0" applyNumberFormat="0" applyFill="0" applyBorder="0" applyAlignment="0" applyProtection="0">
      <alignment vertical="center"/>
    </xf>
    <xf numFmtId="0" fontId="90" fillId="0" borderId="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Protection="0">
      <alignment vertical="center"/>
    </xf>
    <xf numFmtId="0" fontId="100" fillId="0" borderId="5" applyProtection="0">
      <alignment horizontal="center" vertical="center"/>
    </xf>
    <xf numFmtId="0" fontId="100" fillId="0" borderId="5" applyNumberFormat="0" applyFill="0" applyProtection="0">
      <alignment horizontal="center" vertical="center"/>
    </xf>
    <xf numFmtId="0" fontId="0" fillId="0" borderId="5" applyProtection="0">
      <alignment horizontal="center" vertical="center"/>
    </xf>
    <xf numFmtId="0" fontId="0" fillId="0" borderId="5" applyNumberFormat="0" applyFill="0" applyProtection="0">
      <alignment horizontal="center" vertical="center"/>
    </xf>
    <xf numFmtId="0" fontId="100" fillId="0" borderId="5" applyNumberFormat="0" applyFill="0" applyProtection="0">
      <alignment horizontal="center" vertical="center"/>
    </xf>
    <xf numFmtId="0" fontId="0" fillId="0" borderId="5" applyProtection="0">
      <alignment horizontal="center" vertical="center"/>
    </xf>
    <xf numFmtId="0" fontId="0" fillId="0" borderId="5" applyNumberFormat="0" applyFill="0" applyProtection="0">
      <alignment horizontal="center" vertical="center"/>
    </xf>
    <xf numFmtId="0" fontId="0" fillId="0" borderId="5" applyProtection="0">
      <alignment horizontal="center" vertical="center"/>
    </xf>
    <xf numFmtId="0" fontId="0" fillId="0" borderId="5" applyNumberFormat="0" applyFill="0" applyProtection="0">
      <alignment horizontal="center" vertical="center"/>
    </xf>
    <xf numFmtId="0" fontId="100" fillId="0" borderId="5" applyProtection="0">
      <alignment horizontal="center" vertical="center"/>
    </xf>
    <xf numFmtId="0" fontId="99" fillId="0" borderId="0" applyProtection="0">
      <alignment vertical="center"/>
    </xf>
    <xf numFmtId="0" fontId="29" fillId="0" borderId="3">
      <alignment horizontal="distributed" vertical="center" wrapText="1"/>
    </xf>
    <xf numFmtId="0" fontId="99" fillId="0" borderId="0" applyNumberFormat="0" applyFill="0" applyBorder="0" applyAlignment="0" applyProtection="0">
      <alignment vertical="center"/>
    </xf>
    <xf numFmtId="0" fontId="0" fillId="0" borderId="0" applyProtection="0">
      <alignment vertical="center"/>
    </xf>
    <xf numFmtId="0" fontId="0"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0" fillId="0" borderId="0" applyProtection="0">
      <alignment vertical="center"/>
    </xf>
    <xf numFmtId="0" fontId="0"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0" fillId="0" borderId="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29" fillId="0" borderId="3">
      <alignment horizontal="distributed" vertical="center" wrapText="1"/>
    </xf>
    <xf numFmtId="0" fontId="99"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99" fillId="0" borderId="0" applyProtection="0">
      <alignment vertical="center"/>
    </xf>
    <xf numFmtId="0" fontId="101" fillId="0" borderId="4" applyProtection="0">
      <alignment horizontal="center" vertical="center"/>
    </xf>
    <xf numFmtId="0" fontId="101" fillId="0" borderId="4" applyNumberFormat="0" applyFill="0" applyProtection="0">
      <alignment horizontal="center" vertical="center"/>
    </xf>
    <xf numFmtId="0" fontId="0" fillId="0" borderId="4" applyProtection="0">
      <alignment horizontal="center" vertical="center"/>
    </xf>
    <xf numFmtId="0" fontId="0" fillId="0" borderId="4" applyNumberFormat="0" applyFill="0" applyProtection="0">
      <alignment horizontal="center" vertical="center"/>
    </xf>
    <xf numFmtId="0" fontId="101" fillId="0" borderId="4" applyNumberFormat="0" applyFill="0" applyProtection="0">
      <alignment horizontal="center" vertical="center"/>
    </xf>
    <xf numFmtId="0" fontId="0" fillId="0" borderId="4" applyProtection="0">
      <alignment horizontal="center" vertical="center"/>
    </xf>
    <xf numFmtId="0" fontId="0" fillId="0" borderId="4" applyNumberFormat="0" applyFill="0" applyProtection="0">
      <alignment horizontal="center" vertical="center"/>
    </xf>
    <xf numFmtId="0" fontId="0" fillId="0" borderId="4" applyProtection="0">
      <alignment horizontal="center" vertical="center"/>
    </xf>
    <xf numFmtId="0" fontId="0" fillId="0" borderId="4" applyNumberFormat="0" applyFill="0" applyProtection="0">
      <alignment horizontal="center" vertical="center"/>
    </xf>
    <xf numFmtId="0" fontId="101" fillId="0" borderId="4" applyProtection="0">
      <alignment horizontal="center"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3" fillId="49" borderId="0" applyNumberFormat="0" applyBorder="0" applyAlignment="0" applyProtection="0">
      <alignment vertical="center"/>
    </xf>
    <xf numFmtId="0" fontId="103" fillId="49" borderId="0" applyNumberFormat="0" applyBorder="0" applyAlignment="0" applyProtection="0">
      <alignment vertical="center"/>
    </xf>
    <xf numFmtId="0" fontId="103" fillId="49" borderId="0" applyNumberFormat="0" applyBorder="0" applyAlignment="0" applyProtection="0">
      <alignment vertical="center"/>
    </xf>
    <xf numFmtId="0" fontId="103" fillId="49" borderId="0" applyNumberFormat="0" applyBorder="0" applyAlignment="0" applyProtection="0">
      <alignment vertical="center"/>
    </xf>
    <xf numFmtId="0" fontId="103" fillId="49"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4" fillId="49" borderId="0" applyNumberFormat="0" applyBorder="0" applyAlignment="0" applyProtection="0">
      <alignment vertical="center"/>
    </xf>
    <xf numFmtId="0" fontId="104" fillId="49" borderId="0" applyNumberFormat="0" applyBorder="0" applyAlignment="0" applyProtection="0">
      <alignment vertical="center"/>
    </xf>
    <xf numFmtId="0" fontId="104" fillId="49" borderId="0" applyNumberFormat="0" applyBorder="0" applyAlignment="0" applyProtection="0">
      <alignment vertical="center"/>
    </xf>
    <xf numFmtId="0" fontId="104" fillId="49" borderId="0" applyNumberFormat="0" applyBorder="0" applyAlignment="0" applyProtection="0">
      <alignment vertical="center"/>
    </xf>
    <xf numFmtId="0" fontId="104" fillId="49" borderId="0" applyNumberFormat="0" applyBorder="0" applyAlignment="0" applyProtection="0">
      <alignment vertical="center"/>
    </xf>
    <xf numFmtId="0" fontId="103" fillId="49" borderId="0" applyNumberFormat="0" applyBorder="0" applyAlignment="0" applyProtection="0">
      <alignment vertical="center"/>
    </xf>
    <xf numFmtId="0" fontId="103" fillId="49" borderId="0" applyNumberFormat="0" applyBorder="0" applyAlignment="0" applyProtection="0">
      <alignment vertical="center"/>
    </xf>
    <xf numFmtId="0" fontId="103" fillId="49" borderId="0" applyNumberFormat="0" applyBorder="0" applyAlignment="0" applyProtection="0">
      <alignment vertical="center"/>
    </xf>
    <xf numFmtId="0" fontId="103" fillId="49" borderId="0" applyNumberFormat="0" applyBorder="0" applyAlignment="0" applyProtection="0">
      <alignment vertical="center"/>
    </xf>
    <xf numFmtId="0" fontId="103" fillId="49" borderId="0" applyNumberFormat="0" applyBorder="0" applyAlignment="0" applyProtection="0">
      <alignment vertical="center"/>
    </xf>
    <xf numFmtId="0" fontId="105" fillId="48" borderId="0" applyNumberFormat="0" applyBorder="0" applyAlignment="0" applyProtection="0">
      <alignment vertical="center"/>
    </xf>
    <xf numFmtId="0" fontId="105" fillId="48" borderId="0" applyNumberFormat="0" applyBorder="0" applyAlignment="0" applyProtection="0">
      <alignment vertical="center"/>
    </xf>
    <xf numFmtId="0" fontId="105" fillId="67" borderId="0" applyNumberFormat="0" applyBorder="0" applyAlignment="0" applyProtection="0">
      <alignment vertical="center"/>
    </xf>
    <xf numFmtId="0" fontId="105" fillId="48" borderId="0" applyNumberFormat="0" applyBorder="0" applyAlignment="0" applyProtection="0">
      <alignment vertical="center"/>
    </xf>
    <xf numFmtId="0" fontId="105" fillId="48" borderId="0" applyNumberFormat="0" applyBorder="0" applyAlignment="0" applyProtection="0">
      <alignment vertical="center"/>
    </xf>
    <xf numFmtId="0" fontId="105" fillId="48" borderId="0" applyNumberFormat="0" applyBorder="0" applyAlignment="0" applyProtection="0">
      <alignment vertical="center"/>
    </xf>
    <xf numFmtId="0" fontId="105" fillId="48" borderId="0" applyNumberFormat="0" applyBorder="0" applyAlignment="0" applyProtection="0">
      <alignment vertical="center"/>
    </xf>
    <xf numFmtId="0" fontId="105" fillId="48" borderId="0" applyNumberFormat="0" applyBorder="0" applyAlignment="0" applyProtection="0">
      <alignment vertical="center"/>
    </xf>
    <xf numFmtId="0" fontId="105" fillId="48"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3" fillId="49" borderId="0" applyNumberFormat="0" applyBorder="0" applyAlignment="0" applyProtection="0">
      <alignment vertical="center"/>
    </xf>
    <xf numFmtId="0" fontId="103" fillId="49" borderId="0" applyNumberFormat="0" applyBorder="0" applyAlignment="0" applyProtection="0">
      <alignment vertical="center"/>
    </xf>
    <xf numFmtId="0" fontId="103" fillId="49" borderId="0" applyNumberFormat="0" applyBorder="0" applyAlignment="0" applyProtection="0">
      <alignment vertical="center"/>
    </xf>
    <xf numFmtId="0" fontId="103" fillId="49" borderId="0" applyNumberFormat="0" applyBorder="0" applyAlignment="0" applyProtection="0">
      <alignment vertical="center"/>
    </xf>
    <xf numFmtId="0" fontId="103" fillId="49"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Protection="0">
      <alignment vertical="center"/>
    </xf>
    <xf numFmtId="0" fontId="106" fillId="52" borderId="0" applyNumberFormat="0" applyBorder="0" applyAlignment="0" applyProtection="0">
      <alignment vertical="center"/>
    </xf>
    <xf numFmtId="0" fontId="106" fillId="52" borderId="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3" fillId="49" borderId="0" applyNumberFormat="0" applyBorder="0" applyAlignment="0" applyProtection="0">
      <alignment vertical="center"/>
    </xf>
    <xf numFmtId="0" fontId="103" fillId="49" borderId="0" applyNumberFormat="0" applyBorder="0" applyAlignment="0" applyProtection="0">
      <alignment vertical="center"/>
    </xf>
    <xf numFmtId="0" fontId="103" fillId="49" borderId="0" applyNumberFormat="0" applyBorder="0" applyAlignment="0" applyProtection="0">
      <alignment vertical="center"/>
    </xf>
    <xf numFmtId="0" fontId="103" fillId="49" borderId="0" applyNumberFormat="0" applyBorder="0" applyAlignment="0" applyProtection="0">
      <alignment vertical="center"/>
    </xf>
    <xf numFmtId="0" fontId="103" fillId="49"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75"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4" fillId="49" borderId="0" applyNumberFormat="0" applyBorder="0" applyAlignment="0" applyProtection="0">
      <alignment vertical="center"/>
    </xf>
    <xf numFmtId="0" fontId="104" fillId="49" borderId="0" applyNumberFormat="0" applyBorder="0" applyAlignment="0" applyProtection="0">
      <alignment vertical="center"/>
    </xf>
    <xf numFmtId="0" fontId="104" fillId="49" borderId="0" applyNumberFormat="0" applyBorder="0" applyAlignment="0" applyProtection="0">
      <alignment vertical="center"/>
    </xf>
    <xf numFmtId="0" fontId="104" fillId="49" borderId="0" applyNumberFormat="0" applyBorder="0" applyAlignment="0" applyProtection="0">
      <alignment vertical="center"/>
    </xf>
    <xf numFmtId="0" fontId="104" fillId="49"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75"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3" fillId="47" borderId="0" applyNumberFormat="0" applyBorder="0" applyAlignment="0" applyProtection="0">
      <alignment vertical="center"/>
    </xf>
    <xf numFmtId="0" fontId="103" fillId="47" borderId="0" applyNumberFormat="0" applyBorder="0" applyAlignment="0" applyProtection="0">
      <alignment vertical="center"/>
    </xf>
    <xf numFmtId="0" fontId="103" fillId="47" borderId="0" applyNumberFormat="0" applyBorder="0" applyAlignment="0" applyProtection="0">
      <alignment vertical="center"/>
    </xf>
    <xf numFmtId="0" fontId="103" fillId="47" borderId="0" applyNumberFormat="0" applyBorder="0" applyAlignment="0" applyProtection="0">
      <alignment vertical="center"/>
    </xf>
    <xf numFmtId="0" fontId="103" fillId="47" borderId="0" applyNumberFormat="0" applyBorder="0" applyAlignment="0" applyProtection="0">
      <alignment vertical="center"/>
    </xf>
    <xf numFmtId="0" fontId="103" fillId="47" borderId="0" applyNumberFormat="0" applyBorder="0" applyAlignment="0" applyProtection="0">
      <alignment vertical="center"/>
    </xf>
    <xf numFmtId="0" fontId="103" fillId="47" borderId="0" applyNumberFormat="0" applyBorder="0" applyAlignment="0" applyProtection="0">
      <alignment vertical="center"/>
    </xf>
    <xf numFmtId="0" fontId="103" fillId="47" borderId="0" applyNumberFormat="0" applyBorder="0" applyAlignment="0" applyProtection="0">
      <alignment vertical="center"/>
    </xf>
    <xf numFmtId="0" fontId="103" fillId="47" borderId="0" applyNumberFormat="0" applyBorder="0" applyAlignment="0" applyProtection="0">
      <alignment vertical="center"/>
    </xf>
    <xf numFmtId="0" fontId="103" fillId="47" borderId="0" applyNumberFormat="0" applyBorder="0" applyAlignment="0" applyProtection="0">
      <alignment vertical="center"/>
    </xf>
    <xf numFmtId="0" fontId="103" fillId="47" borderId="0" applyNumberFormat="0" applyBorder="0" applyAlignment="0" applyProtection="0">
      <alignment vertical="center"/>
    </xf>
    <xf numFmtId="0" fontId="103" fillId="47" borderId="0" applyNumberFormat="0" applyBorder="0" applyAlignment="0" applyProtection="0">
      <alignment vertical="center"/>
    </xf>
    <xf numFmtId="0" fontId="103" fillId="47" borderId="0" applyNumberFormat="0" applyBorder="0" applyAlignment="0" applyProtection="0">
      <alignment vertical="center"/>
    </xf>
    <xf numFmtId="0" fontId="103" fillId="47" borderId="0" applyNumberFormat="0" applyBorder="0" applyAlignment="0" applyProtection="0">
      <alignment vertical="center"/>
    </xf>
    <xf numFmtId="0" fontId="103"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7"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3" fillId="49" borderId="0" applyNumberFormat="0" applyBorder="0" applyAlignment="0" applyProtection="0">
      <alignment vertical="center"/>
    </xf>
    <xf numFmtId="0" fontId="103" fillId="49"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3" fillId="49" borderId="0" applyNumberFormat="0" applyBorder="0" applyAlignment="0" applyProtection="0">
      <alignment vertical="center"/>
    </xf>
    <xf numFmtId="0" fontId="103" fillId="49" borderId="0" applyNumberFormat="0" applyBorder="0" applyAlignment="0" applyProtection="0">
      <alignment vertical="center"/>
    </xf>
    <xf numFmtId="0" fontId="103" fillId="49"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75"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75"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4" fillId="47" borderId="0" applyNumberFormat="0" applyBorder="0" applyAlignment="0" applyProtection="0">
      <alignment vertical="center"/>
    </xf>
    <xf numFmtId="0" fontId="104" fillId="47" borderId="0" applyNumberFormat="0" applyBorder="0" applyAlignment="0" applyProtection="0">
      <alignment vertical="center"/>
    </xf>
    <xf numFmtId="0" fontId="104" fillId="47" borderId="0" applyNumberFormat="0" applyBorder="0" applyAlignment="0" applyProtection="0">
      <alignment vertical="center"/>
    </xf>
    <xf numFmtId="0" fontId="104" fillId="47" borderId="0" applyNumberFormat="0" applyBorder="0" applyAlignment="0" applyProtection="0">
      <alignment vertical="center"/>
    </xf>
    <xf numFmtId="0" fontId="104" fillId="47" borderId="0" applyNumberFormat="0" applyBorder="0" applyAlignment="0" applyProtection="0">
      <alignment vertical="center"/>
    </xf>
    <xf numFmtId="0" fontId="103" fillId="47" borderId="0" applyNumberFormat="0" applyBorder="0" applyAlignment="0" applyProtection="0">
      <alignment vertical="center"/>
    </xf>
    <xf numFmtId="0" fontId="103" fillId="47" borderId="0" applyNumberFormat="0" applyBorder="0" applyAlignment="0" applyProtection="0">
      <alignment vertical="center"/>
    </xf>
    <xf numFmtId="0" fontId="103" fillId="47" borderId="0" applyNumberFormat="0" applyBorder="0" applyAlignment="0" applyProtection="0">
      <alignment vertical="center"/>
    </xf>
    <xf numFmtId="0" fontId="103" fillId="47" borderId="0" applyNumberFormat="0" applyBorder="0" applyAlignment="0" applyProtection="0">
      <alignment vertical="center"/>
    </xf>
    <xf numFmtId="0" fontId="103" fillId="47" borderId="0" applyNumberFormat="0" applyBorder="0" applyAlignment="0" applyProtection="0">
      <alignment vertical="center"/>
    </xf>
    <xf numFmtId="0" fontId="105" fillId="47" borderId="0" applyProtection="0">
      <alignment vertical="center"/>
    </xf>
    <xf numFmtId="0" fontId="102" fillId="47" borderId="0" applyNumberFormat="0" applyBorder="0" applyAlignment="0" applyProtection="0">
      <alignment vertical="center"/>
    </xf>
    <xf numFmtId="0" fontId="105" fillId="75"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105" fillId="75" borderId="0" applyNumberFormat="0" applyBorder="0" applyAlignment="0" applyProtection="0">
      <alignment vertical="center"/>
    </xf>
    <xf numFmtId="0" fontId="105" fillId="75"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105" fillId="75" borderId="0" applyNumberFormat="0" applyBorder="0" applyAlignment="0" applyProtection="0">
      <alignment vertical="center"/>
    </xf>
    <xf numFmtId="0" fontId="105" fillId="75" borderId="0" applyNumberFormat="0" applyBorder="0" applyAlignment="0" applyProtection="0">
      <alignment vertical="center"/>
    </xf>
    <xf numFmtId="0" fontId="0" fillId="47" borderId="0" applyProtection="0">
      <alignment vertical="center"/>
    </xf>
    <xf numFmtId="0" fontId="105" fillId="75" borderId="0" applyNumberFormat="0" applyBorder="0" applyAlignment="0" applyProtection="0">
      <alignment vertical="center"/>
    </xf>
    <xf numFmtId="0" fontId="105" fillId="75" borderId="0" applyNumberFormat="0" applyBorder="0" applyAlignment="0" applyProtection="0">
      <alignment vertical="center"/>
    </xf>
    <xf numFmtId="0" fontId="105" fillId="75"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5" fillId="75" borderId="0" applyNumberFormat="0" applyBorder="0" applyAlignment="0" applyProtection="0">
      <alignment vertical="center"/>
    </xf>
    <xf numFmtId="0" fontId="0" fillId="47" borderId="0" applyNumberFormat="0" applyBorder="0" applyAlignment="0" applyProtection="0">
      <alignment vertical="center"/>
    </xf>
    <xf numFmtId="0" fontId="105" fillId="47" borderId="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102" fillId="47" borderId="0" applyProtection="0">
      <alignment vertical="center"/>
    </xf>
    <xf numFmtId="0" fontId="105" fillId="47" borderId="0" applyNumberFormat="0" applyBorder="0" applyAlignment="0" applyProtection="0">
      <alignment vertical="center"/>
    </xf>
    <xf numFmtId="0" fontId="105" fillId="47" borderId="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Protection="0">
      <alignment vertical="center"/>
    </xf>
    <xf numFmtId="0" fontId="105" fillId="47" borderId="0" applyNumberFormat="0" applyBorder="0" applyAlignment="0" applyProtection="0">
      <alignment vertical="center"/>
    </xf>
    <xf numFmtId="0" fontId="105" fillId="47" borderId="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5" fillId="47" borderId="0" applyNumberFormat="0" applyBorder="0" applyAlignment="0" applyProtection="0">
      <alignment vertical="center"/>
    </xf>
    <xf numFmtId="0" fontId="105" fillId="47" borderId="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3" fillId="47" borderId="0" applyNumberFormat="0" applyBorder="0" applyAlignment="0" applyProtection="0">
      <alignment vertical="center"/>
    </xf>
    <xf numFmtId="0" fontId="103" fillId="47" borderId="0" applyNumberFormat="0" applyBorder="0" applyAlignment="0" applyProtection="0">
      <alignment vertical="center"/>
    </xf>
    <xf numFmtId="0" fontId="103" fillId="47" borderId="0" applyNumberFormat="0" applyBorder="0" applyAlignment="0" applyProtection="0">
      <alignment vertical="center"/>
    </xf>
    <xf numFmtId="0" fontId="103" fillId="47" borderId="0" applyNumberFormat="0" applyBorder="0" applyAlignment="0" applyProtection="0">
      <alignment vertical="center"/>
    </xf>
    <xf numFmtId="0" fontId="103" fillId="47" borderId="0" applyNumberFormat="0" applyBorder="0" applyAlignment="0" applyProtection="0">
      <alignment vertical="center"/>
    </xf>
    <xf numFmtId="0" fontId="103" fillId="49" borderId="0" applyNumberFormat="0" applyBorder="0" applyAlignment="0" applyProtection="0">
      <alignment vertical="center"/>
    </xf>
    <xf numFmtId="0" fontId="103" fillId="49" borderId="0" applyNumberFormat="0" applyBorder="0" applyAlignment="0" applyProtection="0">
      <alignment vertical="center"/>
    </xf>
    <xf numFmtId="0" fontId="103" fillId="49" borderId="0" applyNumberFormat="0" applyBorder="0" applyAlignment="0" applyProtection="0">
      <alignment vertical="center"/>
    </xf>
    <xf numFmtId="0" fontId="103" fillId="49" borderId="0" applyNumberFormat="0" applyBorder="0" applyAlignment="0" applyProtection="0">
      <alignment vertical="center"/>
    </xf>
    <xf numFmtId="0" fontId="103" fillId="49"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8" fillId="47" borderId="0" applyNumberFormat="0" applyBorder="0" applyAlignment="0" applyProtection="0">
      <alignment vertical="center"/>
    </xf>
    <xf numFmtId="0" fontId="108" fillId="47" borderId="0" applyNumberFormat="0" applyBorder="0" applyAlignment="0" applyProtection="0">
      <alignment vertical="center"/>
    </xf>
    <xf numFmtId="0" fontId="108" fillId="47" borderId="0" applyNumberFormat="0" applyBorder="0" applyAlignment="0" applyProtection="0">
      <alignment vertical="center"/>
    </xf>
    <xf numFmtId="0" fontId="108" fillId="47" borderId="0" applyNumberFormat="0" applyBorder="0" applyAlignment="0" applyProtection="0">
      <alignment vertical="center"/>
    </xf>
    <xf numFmtId="0" fontId="108" fillId="47" borderId="0" applyNumberFormat="0" applyBorder="0" applyAlignment="0" applyProtection="0">
      <alignment vertical="center"/>
    </xf>
    <xf numFmtId="0" fontId="104" fillId="49" borderId="0" applyNumberFormat="0" applyBorder="0" applyAlignment="0" applyProtection="0">
      <alignment vertical="center"/>
    </xf>
    <xf numFmtId="0" fontId="104" fillId="49" borderId="0" applyNumberFormat="0" applyBorder="0" applyAlignment="0" applyProtection="0">
      <alignment vertical="center"/>
    </xf>
    <xf numFmtId="0" fontId="104" fillId="49" borderId="0" applyNumberFormat="0" applyBorder="0" applyAlignment="0" applyProtection="0">
      <alignment vertical="center"/>
    </xf>
    <xf numFmtId="0" fontId="104" fillId="49" borderId="0" applyNumberFormat="0" applyBorder="0" applyAlignment="0" applyProtection="0">
      <alignment vertical="center"/>
    </xf>
    <xf numFmtId="0" fontId="104" fillId="49" borderId="0" applyNumberFormat="0" applyBorder="0" applyAlignment="0" applyProtection="0">
      <alignment vertical="center"/>
    </xf>
    <xf numFmtId="0" fontId="108" fillId="47" borderId="0" applyNumberFormat="0" applyBorder="0" applyAlignment="0" applyProtection="0">
      <alignment vertical="center"/>
    </xf>
    <xf numFmtId="0" fontId="108" fillId="47" borderId="0" applyNumberFormat="0" applyBorder="0" applyAlignment="0" applyProtection="0">
      <alignment vertical="center"/>
    </xf>
    <xf numFmtId="0" fontId="108" fillId="47" borderId="0" applyNumberFormat="0" applyBorder="0" applyAlignment="0" applyProtection="0">
      <alignment vertical="center"/>
    </xf>
    <xf numFmtId="0" fontId="108" fillId="47" borderId="0" applyNumberFormat="0" applyBorder="0" applyAlignment="0" applyProtection="0">
      <alignment vertical="center"/>
    </xf>
    <xf numFmtId="0" fontId="108" fillId="47" borderId="0" applyNumberFormat="0" applyBorder="0" applyAlignment="0" applyProtection="0">
      <alignment vertical="center"/>
    </xf>
    <xf numFmtId="0" fontId="106" fillId="52"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NumberFormat="0" applyBorder="0" applyAlignment="0" applyProtection="0">
      <alignment vertical="center"/>
    </xf>
    <xf numFmtId="0" fontId="0" fillId="47" borderId="0" applyProtection="0">
      <alignment vertical="center"/>
    </xf>
    <xf numFmtId="0" fontId="0" fillId="47" borderId="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75"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8" fillId="47" borderId="0" applyNumberFormat="0" applyBorder="0" applyAlignment="0" applyProtection="0">
      <alignment vertical="center"/>
    </xf>
    <xf numFmtId="0" fontId="108" fillId="47" borderId="0" applyNumberFormat="0" applyBorder="0" applyAlignment="0" applyProtection="0">
      <alignment vertical="center"/>
    </xf>
    <xf numFmtId="0" fontId="108" fillId="47" borderId="0" applyNumberFormat="0" applyBorder="0" applyAlignment="0" applyProtection="0">
      <alignment vertical="center"/>
    </xf>
    <xf numFmtId="0" fontId="108" fillId="47" borderId="0" applyNumberFormat="0" applyBorder="0" applyAlignment="0" applyProtection="0">
      <alignment vertical="center"/>
    </xf>
    <xf numFmtId="0" fontId="108" fillId="47" borderId="0" applyNumberFormat="0" applyBorder="0" applyAlignment="0" applyProtection="0">
      <alignment vertical="center"/>
    </xf>
    <xf numFmtId="0" fontId="108" fillId="47" borderId="0" applyNumberFormat="0" applyBorder="0" applyAlignment="0" applyProtection="0">
      <alignment vertical="center"/>
    </xf>
    <xf numFmtId="0" fontId="108" fillId="47" borderId="0" applyNumberFormat="0" applyBorder="0" applyAlignment="0" applyProtection="0">
      <alignment vertical="center"/>
    </xf>
    <xf numFmtId="0" fontId="108" fillId="47" borderId="0" applyNumberFormat="0" applyBorder="0" applyAlignment="0" applyProtection="0">
      <alignment vertical="center"/>
    </xf>
    <xf numFmtId="0" fontId="108" fillId="47" borderId="0" applyNumberFormat="0" applyBorder="0" applyAlignment="0" applyProtection="0">
      <alignment vertical="center"/>
    </xf>
    <xf numFmtId="0" fontId="108"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8" fillId="47" borderId="0" applyNumberFormat="0" applyBorder="0" applyAlignment="0" applyProtection="0">
      <alignment vertical="center"/>
    </xf>
    <xf numFmtId="0" fontId="108" fillId="47" borderId="0" applyNumberFormat="0" applyBorder="0" applyAlignment="0" applyProtection="0">
      <alignment vertical="center"/>
    </xf>
    <xf numFmtId="0" fontId="108" fillId="47" borderId="0" applyNumberFormat="0" applyBorder="0" applyAlignment="0" applyProtection="0">
      <alignment vertical="center"/>
    </xf>
    <xf numFmtId="0" fontId="108" fillId="47" borderId="0" applyNumberFormat="0" applyBorder="0" applyAlignment="0" applyProtection="0">
      <alignment vertical="center"/>
    </xf>
    <xf numFmtId="0" fontId="108"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8" fillId="47" borderId="0" applyNumberFormat="0" applyBorder="0" applyAlignment="0" applyProtection="0">
      <alignment vertical="center"/>
    </xf>
    <xf numFmtId="0" fontId="108" fillId="47" borderId="0" applyNumberFormat="0" applyBorder="0" applyAlignment="0" applyProtection="0">
      <alignment vertical="center"/>
    </xf>
    <xf numFmtId="0" fontId="108" fillId="47" borderId="0" applyNumberFormat="0" applyBorder="0" applyAlignment="0" applyProtection="0">
      <alignment vertical="center"/>
    </xf>
    <xf numFmtId="0" fontId="108" fillId="47" borderId="0" applyNumberFormat="0" applyBorder="0" applyAlignment="0" applyProtection="0">
      <alignment vertical="center"/>
    </xf>
    <xf numFmtId="0" fontId="108"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8" fillId="47" borderId="0" applyNumberFormat="0" applyBorder="0" applyAlignment="0" applyProtection="0">
      <alignment vertical="center"/>
    </xf>
    <xf numFmtId="0" fontId="108" fillId="47" borderId="0" applyNumberFormat="0" applyBorder="0" applyAlignment="0" applyProtection="0">
      <alignment vertical="center"/>
    </xf>
    <xf numFmtId="0" fontId="108" fillId="47" borderId="0" applyNumberFormat="0" applyBorder="0" applyAlignment="0" applyProtection="0">
      <alignment vertical="center"/>
    </xf>
    <xf numFmtId="0" fontId="108" fillId="47" borderId="0" applyNumberFormat="0" applyBorder="0" applyAlignment="0" applyProtection="0">
      <alignment vertical="center"/>
    </xf>
    <xf numFmtId="0" fontId="108"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8" fillId="0" borderId="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pplyProtection="0">
      <alignment vertical="center"/>
    </xf>
    <xf numFmtId="0" fontId="63" fillId="0" borderId="0">
      <alignment vertical="center"/>
    </xf>
    <xf numFmtId="0" fontId="18" fillId="0" borderId="0">
      <alignment vertical="center"/>
    </xf>
    <xf numFmtId="0" fontId="66" fillId="0" borderId="0" applyProtection="0">
      <alignment vertical="center"/>
    </xf>
    <xf numFmtId="0" fontId="66" fillId="0" borderId="0">
      <alignment vertical="center"/>
    </xf>
    <xf numFmtId="0" fontId="6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66" fillId="0" borderId="0">
      <alignment vertical="center"/>
    </xf>
    <xf numFmtId="0" fontId="18" fillId="0" borderId="0">
      <alignment vertical="center"/>
    </xf>
    <xf numFmtId="0" fontId="18" fillId="0" borderId="0">
      <alignment vertical="center"/>
    </xf>
    <xf numFmtId="0" fontId="18" fillId="0" borderId="0">
      <alignment vertical="center"/>
    </xf>
    <xf numFmtId="0" fontId="66" fillId="0" borderId="0" applyProtection="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6" fillId="0" borderId="0" applyProtection="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0" fillId="0" borderId="0">
      <alignment vertical="center"/>
    </xf>
    <xf numFmtId="0" fontId="18" fillId="0" borderId="0" applyProtection="0">
      <alignment vertical="center"/>
    </xf>
    <xf numFmtId="0" fontId="0" fillId="0" borderId="0">
      <alignment vertical="center"/>
    </xf>
    <xf numFmtId="0" fontId="18" fillId="0" borderId="0">
      <alignment vertical="center"/>
    </xf>
    <xf numFmtId="0" fontId="0" fillId="0" borderId="0" applyProtection="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66" fillId="0" borderId="0">
      <alignment vertical="center"/>
    </xf>
    <xf numFmtId="0" fontId="18" fillId="0" borderId="0" applyProtection="0">
      <alignment vertical="center"/>
    </xf>
    <xf numFmtId="0" fontId="66" fillId="0" borderId="0">
      <alignment vertical="center"/>
    </xf>
    <xf numFmtId="0" fontId="0" fillId="0" borderId="0" applyProtection="0">
      <alignment vertical="center"/>
    </xf>
    <xf numFmtId="0" fontId="0" fillId="0" borderId="0">
      <alignment vertical="center"/>
    </xf>
    <xf numFmtId="0" fontId="66" fillId="0" borderId="0">
      <alignment vertical="center"/>
    </xf>
    <xf numFmtId="0" fontId="0" fillId="0" borderId="0">
      <alignment vertical="center"/>
    </xf>
    <xf numFmtId="0" fontId="66" fillId="0" borderId="0">
      <alignment vertical="center"/>
    </xf>
    <xf numFmtId="0" fontId="0" fillId="0" borderId="0" applyProtection="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0" fillId="0" borderId="0">
      <alignment vertical="center"/>
    </xf>
    <xf numFmtId="0" fontId="66" fillId="0" borderId="0">
      <alignment vertical="center"/>
    </xf>
    <xf numFmtId="0" fontId="0" fillId="0" borderId="0">
      <alignment vertical="center"/>
    </xf>
    <xf numFmtId="0" fontId="66" fillId="0" borderId="0">
      <alignment vertical="center"/>
    </xf>
    <xf numFmtId="0" fontId="0" fillId="0" borderId="0">
      <alignment vertical="center"/>
    </xf>
    <xf numFmtId="0" fontId="6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6" fillId="0" borderId="0">
      <alignment vertical="center"/>
    </xf>
    <xf numFmtId="0" fontId="66"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Protection="0">
      <alignment vertical="center"/>
    </xf>
    <xf numFmtId="0" fontId="18" fillId="0" borderId="0">
      <alignment vertical="center"/>
    </xf>
    <xf numFmtId="0" fontId="0" fillId="0" borderId="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6" fillId="0" borderId="0">
      <alignment vertical="center"/>
    </xf>
    <xf numFmtId="0" fontId="66" fillId="0" borderId="0">
      <alignment vertical="center"/>
    </xf>
    <xf numFmtId="0" fontId="0" fillId="0" borderId="0">
      <alignment vertical="center"/>
    </xf>
    <xf numFmtId="0" fontId="18" fillId="0" borderId="0" applyProtection="0">
      <alignment vertical="center"/>
    </xf>
    <xf numFmtId="0" fontId="66" fillId="0" borderId="0">
      <alignment vertical="center"/>
    </xf>
    <xf numFmtId="0" fontId="0" fillId="0" borderId="0" applyProtection="0">
      <alignment vertical="center"/>
    </xf>
    <xf numFmtId="0" fontId="0" fillId="0" borderId="0">
      <alignment vertical="center"/>
    </xf>
    <xf numFmtId="0" fontId="66" fillId="0" borderId="0">
      <alignment vertical="center"/>
    </xf>
    <xf numFmtId="0" fontId="66" fillId="0" borderId="0">
      <alignment vertical="center"/>
    </xf>
    <xf numFmtId="0" fontId="0" fillId="0" borderId="0" applyProtection="0">
      <alignment vertical="center"/>
    </xf>
    <xf numFmtId="0" fontId="0" fillId="0" borderId="0">
      <alignment vertical="center"/>
    </xf>
    <xf numFmtId="0" fontId="66" fillId="0" borderId="0">
      <alignment vertical="center"/>
    </xf>
    <xf numFmtId="0" fontId="66" fillId="0" borderId="0">
      <alignment vertical="center"/>
    </xf>
    <xf numFmtId="0" fontId="0" fillId="0" borderId="0">
      <alignment vertical="center"/>
    </xf>
    <xf numFmtId="0" fontId="66" fillId="0" borderId="0">
      <alignment vertical="center"/>
    </xf>
    <xf numFmtId="0" fontId="0" fillId="0" borderId="0">
      <alignment vertical="center"/>
    </xf>
    <xf numFmtId="0" fontId="0" fillId="0" borderId="0">
      <alignment vertical="center"/>
    </xf>
    <xf numFmtId="0" fontId="66" fillId="0" borderId="0">
      <alignment vertical="center"/>
    </xf>
    <xf numFmtId="0" fontId="0" fillId="0" borderId="0">
      <alignment vertical="center"/>
    </xf>
    <xf numFmtId="0" fontId="0" fillId="0" borderId="0">
      <alignment vertical="center"/>
    </xf>
    <xf numFmtId="0" fontId="0" fillId="0" borderId="0">
      <alignment vertical="center"/>
    </xf>
    <xf numFmtId="0" fontId="66" fillId="0" borderId="0">
      <alignment vertical="center"/>
    </xf>
    <xf numFmtId="0" fontId="6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6" fillId="0" borderId="0">
      <alignment vertical="center"/>
    </xf>
    <xf numFmtId="0" fontId="66" fillId="0" borderId="0" applyProtection="0">
      <alignment vertical="center"/>
    </xf>
    <xf numFmtId="0" fontId="18" fillId="0" borderId="0" applyProtection="0">
      <alignment vertical="center"/>
    </xf>
    <xf numFmtId="0" fontId="18" fillId="0" borderId="0">
      <alignment vertical="center"/>
    </xf>
    <xf numFmtId="0" fontId="0" fillId="0" borderId="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6" fillId="0" borderId="0">
      <alignment vertical="center"/>
    </xf>
    <xf numFmtId="0" fontId="66" fillId="0" borderId="0">
      <alignment vertical="center"/>
    </xf>
    <xf numFmtId="0" fontId="0" fillId="0" borderId="0">
      <alignment vertical="center"/>
    </xf>
    <xf numFmtId="0" fontId="18" fillId="0" borderId="0" applyProtection="0">
      <alignment vertical="center"/>
    </xf>
    <xf numFmtId="0" fontId="66" fillId="0" borderId="0">
      <alignment vertical="center"/>
    </xf>
    <xf numFmtId="0" fontId="0" fillId="0" borderId="0" applyProtection="0">
      <alignment vertical="center"/>
    </xf>
    <xf numFmtId="0" fontId="0" fillId="0" borderId="0">
      <alignment vertical="center"/>
    </xf>
    <xf numFmtId="0" fontId="66" fillId="0" borderId="0">
      <alignment vertical="center"/>
    </xf>
    <xf numFmtId="0" fontId="66" fillId="0" borderId="0">
      <alignment vertical="center"/>
    </xf>
    <xf numFmtId="0" fontId="0" fillId="0" borderId="0" applyProtection="0">
      <alignment vertical="center"/>
    </xf>
    <xf numFmtId="0" fontId="66" fillId="0" borderId="0">
      <alignment vertical="center"/>
    </xf>
    <xf numFmtId="0" fontId="66" fillId="0" borderId="0">
      <alignment vertical="center"/>
    </xf>
    <xf numFmtId="0" fontId="66" fillId="0" borderId="0">
      <alignment vertical="center"/>
    </xf>
    <xf numFmtId="0" fontId="0" fillId="0" borderId="0">
      <alignment vertical="center"/>
    </xf>
    <xf numFmtId="0" fontId="0" fillId="0" borderId="0">
      <alignment vertical="center"/>
    </xf>
    <xf numFmtId="0" fontId="6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6" fillId="0" borderId="0" applyProtection="0">
      <alignment vertical="center"/>
    </xf>
    <xf numFmtId="0" fontId="18" fillId="0" borderId="0" applyProtection="0">
      <alignment vertical="center"/>
    </xf>
    <xf numFmtId="0" fontId="18" fillId="0" borderId="0">
      <alignment vertical="center"/>
    </xf>
    <xf numFmtId="0" fontId="0" fillId="0" borderId="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6" fillId="0" borderId="0">
      <alignment vertical="center"/>
    </xf>
    <xf numFmtId="0" fontId="66" fillId="0" borderId="0">
      <alignment vertical="center"/>
    </xf>
    <xf numFmtId="0" fontId="0" fillId="0" borderId="0">
      <alignment vertical="center"/>
    </xf>
    <xf numFmtId="0" fontId="18" fillId="0" borderId="0" applyProtection="0">
      <alignment vertical="center"/>
    </xf>
    <xf numFmtId="0" fontId="66" fillId="0" borderId="0">
      <alignment vertical="center"/>
    </xf>
    <xf numFmtId="0" fontId="0" fillId="0" borderId="0" applyProtection="0">
      <alignment vertical="center"/>
    </xf>
    <xf numFmtId="0" fontId="0" fillId="0" borderId="0">
      <alignment vertical="center"/>
    </xf>
    <xf numFmtId="0" fontId="66" fillId="0" borderId="0">
      <alignment vertical="center"/>
    </xf>
    <xf numFmtId="0" fontId="66" fillId="0" borderId="0">
      <alignment vertical="center"/>
    </xf>
    <xf numFmtId="0" fontId="0" fillId="0" borderId="0" applyProtection="0">
      <alignment vertical="center"/>
    </xf>
    <xf numFmtId="0" fontId="66" fillId="0" borderId="0">
      <alignment vertical="center"/>
    </xf>
    <xf numFmtId="0" fontId="66" fillId="0" borderId="0">
      <alignment vertical="center"/>
    </xf>
    <xf numFmtId="0" fontId="66" fillId="0" borderId="0">
      <alignment vertical="center"/>
    </xf>
    <xf numFmtId="0" fontId="0" fillId="0" borderId="0">
      <alignment vertical="center"/>
    </xf>
    <xf numFmtId="0" fontId="0" fillId="0" borderId="0">
      <alignment vertical="center"/>
    </xf>
    <xf numFmtId="0" fontId="66" fillId="0" borderId="0">
      <alignment vertical="center"/>
    </xf>
    <xf numFmtId="0" fontId="0" fillId="0" borderId="0">
      <alignment vertical="center"/>
    </xf>
    <xf numFmtId="0" fontId="18" fillId="0" borderId="0">
      <alignment vertical="center"/>
    </xf>
    <xf numFmtId="0" fontId="43" fillId="0" borderId="0"/>
    <xf numFmtId="0" fontId="43" fillId="0" borderId="0"/>
    <xf numFmtId="0" fontId="43" fillId="0" borderId="0"/>
    <xf numFmtId="0" fontId="43" fillId="0" borderId="0"/>
    <xf numFmtId="0" fontId="0" fillId="0" borderId="0"/>
    <xf numFmtId="0" fontId="43" fillId="0" borderId="0">
      <alignment vertical="center"/>
    </xf>
    <xf numFmtId="0" fontId="66" fillId="0" borderId="0" applyProtection="0">
      <alignment vertical="center"/>
    </xf>
    <xf numFmtId="0" fontId="18" fillId="0" borderId="0" applyProtection="0">
      <alignment vertical="center"/>
    </xf>
    <xf numFmtId="0" fontId="18" fillId="0" borderId="0">
      <alignment vertical="center"/>
    </xf>
    <xf numFmtId="0" fontId="0" fillId="0" borderId="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6" fillId="0" borderId="0">
      <alignment vertical="center"/>
    </xf>
    <xf numFmtId="0" fontId="66" fillId="0" borderId="0">
      <alignment vertical="center"/>
    </xf>
    <xf numFmtId="0" fontId="0" fillId="0" borderId="0">
      <alignment vertical="center"/>
    </xf>
    <xf numFmtId="0" fontId="18" fillId="0" borderId="0" applyProtection="0">
      <alignment vertical="center"/>
    </xf>
    <xf numFmtId="0" fontId="66" fillId="0" borderId="0">
      <alignment vertical="center"/>
    </xf>
    <xf numFmtId="0" fontId="0" fillId="0" borderId="0" applyProtection="0">
      <alignment vertical="center"/>
    </xf>
    <xf numFmtId="0" fontId="0" fillId="0" borderId="0">
      <alignment vertical="center"/>
    </xf>
    <xf numFmtId="0" fontId="66" fillId="0" borderId="0">
      <alignment vertical="center"/>
    </xf>
    <xf numFmtId="0" fontId="66" fillId="0" borderId="0">
      <alignment vertical="center"/>
    </xf>
    <xf numFmtId="0" fontId="0" fillId="0" borderId="0" applyProtection="0">
      <alignment vertical="center"/>
    </xf>
    <xf numFmtId="0" fontId="66" fillId="0" borderId="0">
      <alignment vertical="center"/>
    </xf>
    <xf numFmtId="0" fontId="66" fillId="0" borderId="0">
      <alignment vertical="center"/>
    </xf>
    <xf numFmtId="0" fontId="66" fillId="0" borderId="0">
      <alignment vertical="center"/>
    </xf>
    <xf numFmtId="0" fontId="0" fillId="0" borderId="0">
      <alignment vertical="center"/>
    </xf>
    <xf numFmtId="0" fontId="0" fillId="0" borderId="0">
      <alignment vertical="center"/>
    </xf>
    <xf numFmtId="0" fontId="66" fillId="0" borderId="0">
      <alignment vertical="center"/>
    </xf>
    <xf numFmtId="0" fontId="0" fillId="0" borderId="0">
      <alignment vertical="center"/>
    </xf>
    <xf numFmtId="0" fontId="0" fillId="0" borderId="0">
      <alignment vertical="center"/>
    </xf>
    <xf numFmtId="0" fontId="66" fillId="0" borderId="0" applyProtection="0">
      <alignment vertical="center"/>
    </xf>
    <xf numFmtId="0" fontId="66" fillId="0" borderId="0">
      <alignment vertical="center"/>
    </xf>
    <xf numFmtId="0" fontId="0" fillId="0" borderId="0" applyProtection="0">
      <alignment vertical="center"/>
    </xf>
    <xf numFmtId="0" fontId="0" fillId="0" borderId="0">
      <alignment vertical="center"/>
    </xf>
    <xf numFmtId="0" fontId="66" fillId="0" borderId="0">
      <alignment vertical="center"/>
    </xf>
    <xf numFmtId="0" fontId="66" fillId="0" borderId="0">
      <alignment vertical="center"/>
    </xf>
    <xf numFmtId="0" fontId="0" fillId="0" borderId="0" applyProtection="0">
      <alignment vertical="center"/>
    </xf>
    <xf numFmtId="0" fontId="0" fillId="0" borderId="0">
      <alignment vertical="center"/>
    </xf>
    <xf numFmtId="0" fontId="66" fillId="0" borderId="0">
      <alignment vertical="center"/>
    </xf>
    <xf numFmtId="0" fontId="66" fillId="0" borderId="0">
      <alignment vertical="center"/>
    </xf>
    <xf numFmtId="0" fontId="0" fillId="0" borderId="0" applyProtection="0">
      <alignment vertical="center"/>
    </xf>
    <xf numFmtId="0" fontId="66" fillId="0" borderId="0">
      <alignment vertical="center"/>
    </xf>
    <xf numFmtId="0" fontId="66" fillId="0" borderId="0">
      <alignment vertical="center"/>
    </xf>
    <xf numFmtId="0" fontId="66" fillId="0" borderId="0">
      <alignment vertical="center"/>
    </xf>
    <xf numFmtId="0" fontId="72" fillId="0" borderId="0">
      <alignment vertical="center"/>
    </xf>
    <xf numFmtId="0" fontId="66" fillId="0" borderId="0">
      <alignment vertical="center"/>
    </xf>
    <xf numFmtId="0" fontId="0" fillId="0" borderId="0">
      <alignment vertical="center"/>
    </xf>
    <xf numFmtId="0" fontId="66" fillId="0" borderId="0" applyProtection="0">
      <alignment vertical="center"/>
    </xf>
    <xf numFmtId="0" fontId="66" fillId="0" borderId="0">
      <alignment vertical="center"/>
    </xf>
    <xf numFmtId="0" fontId="0" fillId="0" borderId="0" applyProtection="0">
      <alignment vertical="center"/>
    </xf>
    <xf numFmtId="0" fontId="0" fillId="0" borderId="0">
      <alignment vertical="center"/>
    </xf>
    <xf numFmtId="0" fontId="66" fillId="0" borderId="0">
      <alignment vertical="center"/>
    </xf>
    <xf numFmtId="0" fontId="66" fillId="0" borderId="0">
      <alignment vertical="center"/>
    </xf>
    <xf numFmtId="0" fontId="0" fillId="0" borderId="0" applyProtection="0">
      <alignment vertical="center"/>
    </xf>
    <xf numFmtId="0" fontId="0" fillId="0" borderId="0">
      <alignment vertical="center"/>
    </xf>
    <xf numFmtId="0" fontId="66" fillId="0" borderId="0">
      <alignment vertical="center"/>
    </xf>
    <xf numFmtId="0" fontId="66" fillId="0" borderId="0">
      <alignment vertical="center"/>
    </xf>
    <xf numFmtId="0" fontId="0" fillId="0" borderId="0" applyProtection="0">
      <alignment vertical="center"/>
    </xf>
    <xf numFmtId="0" fontId="66" fillId="0" borderId="0">
      <alignment vertical="center"/>
    </xf>
    <xf numFmtId="0" fontId="66" fillId="0" borderId="0">
      <alignment vertical="center"/>
    </xf>
    <xf numFmtId="0" fontId="66" fillId="0" borderId="0">
      <alignment vertical="center"/>
    </xf>
    <xf numFmtId="0" fontId="0" fillId="0" borderId="0">
      <alignment vertical="center"/>
    </xf>
    <xf numFmtId="0" fontId="0" fillId="0" borderId="0">
      <alignment vertical="center"/>
    </xf>
    <xf numFmtId="0" fontId="66" fillId="0" borderId="0">
      <alignment vertical="center"/>
    </xf>
    <xf numFmtId="0" fontId="0" fillId="0" borderId="0">
      <alignment vertical="center"/>
    </xf>
    <xf numFmtId="0" fontId="0" fillId="0" borderId="0">
      <alignment vertical="center"/>
    </xf>
    <xf numFmtId="0" fontId="18" fillId="0" borderId="0" applyProtection="0">
      <alignment vertical="center"/>
    </xf>
    <xf numFmtId="0" fontId="18" fillId="0" borderId="0">
      <alignment vertical="center"/>
    </xf>
    <xf numFmtId="0" fontId="18" fillId="0" borderId="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18"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66" fillId="0" borderId="0" applyProtection="0">
      <alignment vertical="center"/>
    </xf>
    <xf numFmtId="0" fontId="66"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66"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18" fillId="0" borderId="0" applyProtection="0">
      <alignment vertical="center"/>
    </xf>
    <xf numFmtId="0" fontId="18" fillId="0" borderId="0">
      <alignment vertical="center"/>
    </xf>
    <xf numFmtId="0" fontId="0" fillId="0" borderId="0" applyProtection="0">
      <alignment vertical="center"/>
    </xf>
    <xf numFmtId="0" fontId="0" fillId="0" borderId="0">
      <alignment vertical="center"/>
    </xf>
    <xf numFmtId="0" fontId="18"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18"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18" fillId="0" borderId="0" applyProtection="0">
      <alignment vertical="center"/>
    </xf>
    <xf numFmtId="0" fontId="0" fillId="0" borderId="0" applyProtection="0">
      <alignment vertical="center"/>
    </xf>
    <xf numFmtId="0" fontId="18"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18" fillId="0" borderId="0" applyProtection="0">
      <alignment vertical="center"/>
    </xf>
    <xf numFmtId="0" fontId="0" fillId="0" borderId="0" applyProtection="0">
      <alignment vertical="center"/>
    </xf>
    <xf numFmtId="0" fontId="18" fillId="0" borderId="0">
      <alignment vertical="center"/>
    </xf>
    <xf numFmtId="0" fontId="0" fillId="0" borderId="0" applyProtection="0">
      <alignment vertical="center"/>
    </xf>
    <xf numFmtId="0" fontId="0" fillId="0" borderId="0">
      <alignment vertical="center"/>
    </xf>
    <xf numFmtId="0" fontId="66" fillId="0" borderId="0">
      <alignment vertical="center"/>
    </xf>
    <xf numFmtId="0" fontId="18" fillId="0" borderId="0" applyProtection="0">
      <alignment vertical="center"/>
    </xf>
    <xf numFmtId="0" fontId="0" fillId="0" borderId="0" applyProtection="0">
      <alignment vertical="center"/>
    </xf>
    <xf numFmtId="0" fontId="18" fillId="0" borderId="0">
      <alignment vertical="center"/>
    </xf>
    <xf numFmtId="0" fontId="0" fillId="0" borderId="0" applyProtection="0">
      <alignment vertical="center"/>
    </xf>
    <xf numFmtId="0" fontId="66" fillId="0" borderId="0">
      <alignment vertical="center"/>
    </xf>
    <xf numFmtId="0" fontId="66"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66" fillId="0" borderId="0">
      <alignment vertical="center"/>
    </xf>
    <xf numFmtId="0" fontId="18" fillId="0" borderId="0" applyProtection="0">
      <alignment vertical="center"/>
    </xf>
    <xf numFmtId="0" fontId="0" fillId="0" borderId="0" applyProtection="0">
      <alignment vertical="center"/>
    </xf>
    <xf numFmtId="0" fontId="18"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66" fillId="0" borderId="0">
      <alignment vertical="center"/>
    </xf>
    <xf numFmtId="0" fontId="18" fillId="0" borderId="0" applyProtection="0">
      <alignment vertical="center"/>
    </xf>
    <xf numFmtId="0" fontId="0" fillId="0" borderId="0" applyProtection="0">
      <alignment vertical="center"/>
    </xf>
    <xf numFmtId="0" fontId="18" fillId="0" borderId="0">
      <alignment vertical="center"/>
    </xf>
    <xf numFmtId="0" fontId="0" fillId="0" borderId="0" applyProtection="0">
      <alignment vertical="center"/>
    </xf>
    <xf numFmtId="0" fontId="66" fillId="0" borderId="0">
      <alignment vertical="center"/>
    </xf>
    <xf numFmtId="0" fontId="66" fillId="0" borderId="0">
      <alignment vertical="center"/>
    </xf>
    <xf numFmtId="0" fontId="18" fillId="0" borderId="0" applyProtection="0">
      <alignment vertical="center"/>
    </xf>
    <xf numFmtId="0" fontId="18" fillId="0" borderId="0">
      <alignment vertical="center"/>
    </xf>
    <xf numFmtId="0" fontId="0" fillId="0" borderId="0" applyProtection="0">
      <alignment vertical="center"/>
    </xf>
    <xf numFmtId="0" fontId="66" fillId="0" borderId="0">
      <alignment vertical="center"/>
    </xf>
    <xf numFmtId="0" fontId="66"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66" fillId="0" borderId="0">
      <alignment vertical="center"/>
    </xf>
    <xf numFmtId="0" fontId="18" fillId="0" borderId="0" applyProtection="0">
      <alignment vertical="center"/>
    </xf>
    <xf numFmtId="0" fontId="18" fillId="0" borderId="0" applyProtection="0">
      <alignment vertical="center"/>
    </xf>
    <xf numFmtId="0" fontId="18" fillId="0" borderId="0" applyProtection="0">
      <alignment vertical="center"/>
    </xf>
    <xf numFmtId="0" fontId="0" fillId="0" borderId="0">
      <alignment vertical="center"/>
    </xf>
    <xf numFmtId="0" fontId="18" fillId="0" borderId="0" applyProtection="0">
      <alignment vertical="center"/>
    </xf>
    <xf numFmtId="0" fontId="18" fillId="0" borderId="0">
      <alignment vertical="center"/>
    </xf>
    <xf numFmtId="0" fontId="0" fillId="0" borderId="0">
      <alignment vertical="center"/>
    </xf>
    <xf numFmtId="0" fontId="18" fillId="0" borderId="0">
      <alignment vertical="center"/>
    </xf>
    <xf numFmtId="0" fontId="18" fillId="0" borderId="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pplyProtection="0">
      <alignment vertical="center"/>
    </xf>
    <xf numFmtId="0" fontId="18" fillId="0" borderId="0">
      <alignment vertical="center"/>
    </xf>
    <xf numFmtId="0" fontId="18" fillId="0" borderId="0">
      <alignment vertical="center"/>
    </xf>
    <xf numFmtId="0" fontId="29" fillId="0" borderId="0">
      <alignment vertical="center"/>
    </xf>
    <xf numFmtId="0" fontId="18" fillId="0" borderId="0" applyProtection="0">
      <alignment vertical="center"/>
    </xf>
    <xf numFmtId="0" fontId="18" fillId="0" borderId="0">
      <alignment vertical="center"/>
    </xf>
    <xf numFmtId="0" fontId="18" fillId="0" borderId="0">
      <alignment vertical="center"/>
    </xf>
    <xf numFmtId="0" fontId="18" fillId="0" borderId="0" applyProtection="0">
      <alignment vertical="center"/>
    </xf>
    <xf numFmtId="0" fontId="0" fillId="0" borderId="0">
      <alignment vertical="center"/>
    </xf>
    <xf numFmtId="0" fontId="0" fillId="0" borderId="0" applyProtection="0">
      <alignment vertical="center"/>
    </xf>
    <xf numFmtId="0" fontId="18" fillId="0" borderId="0">
      <alignment vertical="center"/>
    </xf>
    <xf numFmtId="0" fontId="29" fillId="0" borderId="0">
      <alignment vertical="center"/>
    </xf>
    <xf numFmtId="0" fontId="18" fillId="0" borderId="0" applyProtection="0">
      <alignment vertical="center"/>
    </xf>
    <xf numFmtId="0" fontId="18" fillId="0" borderId="0">
      <alignment vertical="center"/>
    </xf>
    <xf numFmtId="0" fontId="66" fillId="0" borderId="0">
      <alignment vertical="center"/>
    </xf>
    <xf numFmtId="0" fontId="0" fillId="0" borderId="0" applyProtection="0">
      <alignment vertical="center"/>
    </xf>
    <xf numFmtId="0" fontId="0" fillId="0" borderId="0">
      <alignment vertical="center"/>
    </xf>
    <xf numFmtId="0" fontId="66" fillId="0" borderId="0">
      <alignment vertical="center"/>
    </xf>
    <xf numFmtId="0" fontId="66" fillId="0" borderId="0">
      <alignment vertical="center"/>
    </xf>
    <xf numFmtId="0" fontId="0" fillId="0" borderId="0" applyProtection="0">
      <alignment vertical="center"/>
    </xf>
    <xf numFmtId="0" fontId="0" fillId="0" borderId="0">
      <alignment vertical="center"/>
    </xf>
    <xf numFmtId="0" fontId="66" fillId="0" borderId="0">
      <alignment vertical="center"/>
    </xf>
    <xf numFmtId="0" fontId="66" fillId="0" borderId="0">
      <alignment vertical="center"/>
    </xf>
    <xf numFmtId="0" fontId="0" fillId="0" borderId="0" applyProtection="0">
      <alignment vertical="center"/>
    </xf>
    <xf numFmtId="0" fontId="0" fillId="0" borderId="0">
      <alignment vertical="center"/>
    </xf>
    <xf numFmtId="0" fontId="66" fillId="0" borderId="0">
      <alignment vertical="center"/>
    </xf>
    <xf numFmtId="0" fontId="66" fillId="0" borderId="0">
      <alignment vertical="center"/>
    </xf>
    <xf numFmtId="0" fontId="0" fillId="0" borderId="0" applyProtection="0">
      <alignment vertical="center"/>
    </xf>
    <xf numFmtId="0" fontId="0" fillId="0" borderId="0">
      <alignment vertical="center"/>
    </xf>
    <xf numFmtId="0" fontId="66"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18" fillId="0" borderId="0">
      <alignment vertical="center"/>
    </xf>
    <xf numFmtId="0" fontId="0" fillId="0" borderId="0" applyProtection="0">
      <alignment vertical="center"/>
    </xf>
    <xf numFmtId="0" fontId="0" fillId="0" borderId="0">
      <alignment vertical="center"/>
    </xf>
    <xf numFmtId="0" fontId="63" fillId="0" borderId="0">
      <alignment vertical="center"/>
    </xf>
    <xf numFmtId="0" fontId="66" fillId="0" borderId="0">
      <alignment vertical="center"/>
    </xf>
    <xf numFmtId="0" fontId="18" fillId="0" borderId="0" applyProtection="0">
      <alignment vertical="center"/>
    </xf>
    <xf numFmtId="0" fontId="0" fillId="0" borderId="0" applyProtection="0">
      <alignment vertical="center"/>
    </xf>
    <xf numFmtId="0" fontId="66" fillId="0" borderId="0">
      <alignment vertical="center"/>
    </xf>
    <xf numFmtId="0" fontId="66" fillId="0" borderId="0">
      <alignment vertical="center"/>
    </xf>
    <xf numFmtId="0" fontId="0" fillId="0" borderId="0" applyProtection="0">
      <alignment vertical="center"/>
    </xf>
    <xf numFmtId="0" fontId="66" fillId="0" borderId="0">
      <alignment vertical="center"/>
    </xf>
    <xf numFmtId="0" fontId="66" fillId="0" borderId="0">
      <alignment vertical="center"/>
    </xf>
    <xf numFmtId="0" fontId="0" fillId="0" borderId="0" applyProtection="0">
      <alignment vertical="center"/>
    </xf>
    <xf numFmtId="0" fontId="66" fillId="0" borderId="0">
      <alignment vertical="center"/>
    </xf>
    <xf numFmtId="0" fontId="66" fillId="0" borderId="0">
      <alignment vertical="center"/>
    </xf>
    <xf numFmtId="0" fontId="0" fillId="0" borderId="0" applyProtection="0">
      <alignment vertical="center"/>
    </xf>
    <xf numFmtId="0" fontId="66"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18"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66" fillId="0" borderId="0" applyProtection="0">
      <alignment vertical="center"/>
    </xf>
    <xf numFmtId="0" fontId="18" fillId="0" borderId="0">
      <alignment vertical="center"/>
    </xf>
    <xf numFmtId="0" fontId="66" fillId="0" borderId="0">
      <alignment vertical="center"/>
    </xf>
    <xf numFmtId="0" fontId="18" fillId="0" borderId="0" applyProtection="0">
      <alignment vertical="center"/>
    </xf>
    <xf numFmtId="0" fontId="18" fillId="0" borderId="0">
      <alignment vertical="center"/>
    </xf>
    <xf numFmtId="0" fontId="0" fillId="0" borderId="0" applyProtection="0">
      <alignment vertical="center"/>
    </xf>
    <xf numFmtId="0" fontId="66" fillId="0" borderId="0">
      <alignment vertical="center"/>
    </xf>
    <xf numFmtId="0" fontId="18" fillId="0" borderId="0">
      <alignment vertical="center"/>
    </xf>
    <xf numFmtId="0" fontId="66" fillId="0" borderId="0">
      <alignment vertical="center"/>
    </xf>
    <xf numFmtId="0" fontId="0" fillId="0" borderId="0" applyProtection="0">
      <alignment vertical="center"/>
    </xf>
    <xf numFmtId="0" fontId="0" fillId="0" borderId="0">
      <alignment vertical="center"/>
    </xf>
    <xf numFmtId="0" fontId="66" fillId="0" borderId="0">
      <alignment vertical="center"/>
    </xf>
    <xf numFmtId="0" fontId="66" fillId="0" borderId="0">
      <alignment vertical="center"/>
    </xf>
    <xf numFmtId="0" fontId="0" fillId="0" borderId="0" applyProtection="0">
      <alignment vertical="center"/>
    </xf>
    <xf numFmtId="0" fontId="0" fillId="0" borderId="0">
      <alignment vertical="center"/>
    </xf>
    <xf numFmtId="0" fontId="66" fillId="0" borderId="0">
      <alignment vertical="center"/>
    </xf>
    <xf numFmtId="0" fontId="66" fillId="0" borderId="0">
      <alignment vertical="center"/>
    </xf>
    <xf numFmtId="0" fontId="0" fillId="0" borderId="0" applyProtection="0">
      <alignment vertical="center"/>
    </xf>
    <xf numFmtId="0" fontId="66"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66" fillId="0" borderId="0">
      <alignment vertical="center"/>
    </xf>
    <xf numFmtId="0" fontId="66" fillId="0" borderId="0">
      <alignment vertical="center"/>
    </xf>
    <xf numFmtId="0" fontId="66" fillId="0" borderId="0">
      <alignment vertical="center"/>
    </xf>
    <xf numFmtId="0" fontId="0" fillId="0" borderId="0" applyProtection="0">
      <alignment vertical="center"/>
    </xf>
    <xf numFmtId="0" fontId="66" fillId="0" borderId="0" applyProtection="0">
      <alignment vertical="center"/>
    </xf>
    <xf numFmtId="0" fontId="66" fillId="0" borderId="0">
      <alignment vertical="center"/>
    </xf>
    <xf numFmtId="0" fontId="0" fillId="0" borderId="0" applyProtection="0">
      <alignment vertical="center"/>
    </xf>
    <xf numFmtId="0" fontId="0" fillId="0" borderId="0">
      <alignment vertical="center"/>
    </xf>
    <xf numFmtId="0" fontId="66" fillId="0" borderId="0">
      <alignment vertical="center"/>
    </xf>
    <xf numFmtId="0" fontId="66" fillId="0" borderId="0">
      <alignment vertical="center"/>
    </xf>
    <xf numFmtId="0" fontId="0" fillId="0" borderId="0" applyProtection="0">
      <alignment vertical="center"/>
    </xf>
    <xf numFmtId="0" fontId="0" fillId="0" borderId="0">
      <alignment vertical="center"/>
    </xf>
    <xf numFmtId="0" fontId="66" fillId="0" borderId="0">
      <alignment vertical="center"/>
    </xf>
    <xf numFmtId="0" fontId="66" fillId="0" borderId="0">
      <alignment vertical="center"/>
    </xf>
    <xf numFmtId="0" fontId="0" fillId="0" borderId="0" applyProtection="0">
      <alignment vertical="center"/>
    </xf>
    <xf numFmtId="0" fontId="66" fillId="0" borderId="0">
      <alignment vertical="center"/>
    </xf>
    <xf numFmtId="0" fontId="66" fillId="0" borderId="0">
      <alignment vertical="center"/>
    </xf>
    <xf numFmtId="0" fontId="66"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0" fillId="0" borderId="0" applyProtection="0">
      <alignment vertical="center"/>
    </xf>
    <xf numFmtId="0" fontId="0" fillId="0" borderId="0" applyProtection="0">
      <alignment vertical="center"/>
    </xf>
    <xf numFmtId="0" fontId="66" fillId="0" borderId="0" applyProtection="0">
      <alignment vertical="center"/>
    </xf>
    <xf numFmtId="0" fontId="66" fillId="0" borderId="0">
      <alignment vertical="center"/>
    </xf>
    <xf numFmtId="0" fontId="0" fillId="0" borderId="0" applyProtection="0">
      <alignment vertical="center"/>
    </xf>
    <xf numFmtId="0" fontId="0" fillId="0" borderId="0">
      <alignment vertical="center"/>
    </xf>
    <xf numFmtId="0" fontId="66" fillId="0" borderId="0">
      <alignment vertical="center"/>
    </xf>
    <xf numFmtId="0" fontId="66" fillId="0" borderId="0">
      <alignment vertical="center"/>
    </xf>
    <xf numFmtId="0" fontId="0" fillId="0" borderId="0" applyProtection="0">
      <alignment vertical="center"/>
    </xf>
    <xf numFmtId="0" fontId="0" fillId="0" borderId="0">
      <alignment vertical="center"/>
    </xf>
    <xf numFmtId="0" fontId="66" fillId="0" borderId="0">
      <alignment vertical="center"/>
    </xf>
    <xf numFmtId="0" fontId="66" fillId="0" borderId="0">
      <alignment vertical="center"/>
    </xf>
    <xf numFmtId="0" fontId="0" fillId="0" borderId="0" applyProtection="0">
      <alignment vertical="center"/>
    </xf>
    <xf numFmtId="0" fontId="66" fillId="0" borderId="0">
      <alignment vertical="center"/>
    </xf>
    <xf numFmtId="0" fontId="66" fillId="0" borderId="0">
      <alignment vertical="center"/>
    </xf>
    <xf numFmtId="0" fontId="66"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66" fillId="0" borderId="0">
      <alignment vertical="center"/>
    </xf>
    <xf numFmtId="0" fontId="66" fillId="0" borderId="0"/>
    <xf numFmtId="0" fontId="66" fillId="0" borderId="0"/>
    <xf numFmtId="0" fontId="66" fillId="0" borderId="0"/>
    <xf numFmtId="0" fontId="66" fillId="0" borderId="0" applyProtection="0">
      <alignment vertical="center"/>
    </xf>
    <xf numFmtId="0" fontId="66" fillId="0" borderId="0">
      <alignment vertical="center"/>
    </xf>
    <xf numFmtId="0" fontId="0" fillId="0" borderId="0" applyProtection="0">
      <alignment vertical="center"/>
    </xf>
    <xf numFmtId="0" fontId="0" fillId="0" borderId="0">
      <alignment vertical="center"/>
    </xf>
    <xf numFmtId="0" fontId="66" fillId="0" borderId="0">
      <alignment vertical="center"/>
    </xf>
    <xf numFmtId="0" fontId="66" fillId="0" borderId="0">
      <alignment vertical="center"/>
    </xf>
    <xf numFmtId="0" fontId="0" fillId="0" borderId="0" applyProtection="0">
      <alignment vertical="center"/>
    </xf>
    <xf numFmtId="0" fontId="0" fillId="0" borderId="0">
      <alignment vertical="center"/>
    </xf>
    <xf numFmtId="0" fontId="66" fillId="0" borderId="0">
      <alignment vertical="center"/>
    </xf>
    <xf numFmtId="0" fontId="66" fillId="0" borderId="0">
      <alignment vertical="center"/>
    </xf>
    <xf numFmtId="0" fontId="0" fillId="0" borderId="0" applyProtection="0">
      <alignment vertical="center"/>
    </xf>
    <xf numFmtId="0" fontId="66" fillId="0" borderId="0">
      <alignment vertical="center"/>
    </xf>
    <xf numFmtId="0" fontId="66" fillId="0" borderId="0">
      <alignment vertical="center"/>
    </xf>
    <xf numFmtId="0" fontId="66"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66" fillId="0" borderId="0" applyProtection="0">
      <alignment vertical="center"/>
    </xf>
    <xf numFmtId="0" fontId="66" fillId="0" borderId="0">
      <alignment vertical="center"/>
    </xf>
    <xf numFmtId="0" fontId="0" fillId="0" borderId="0" applyProtection="0">
      <alignment vertical="center"/>
    </xf>
    <xf numFmtId="0" fontId="0" fillId="0" borderId="0">
      <alignment vertical="center"/>
    </xf>
    <xf numFmtId="0" fontId="66" fillId="0" borderId="0">
      <alignment vertical="center"/>
    </xf>
    <xf numFmtId="0" fontId="66" fillId="0" borderId="0">
      <alignment vertical="center"/>
    </xf>
    <xf numFmtId="0" fontId="0" fillId="0" borderId="0" applyProtection="0">
      <alignment vertical="center"/>
    </xf>
    <xf numFmtId="0" fontId="0" fillId="0" borderId="0">
      <alignment vertical="center"/>
    </xf>
    <xf numFmtId="0" fontId="66" fillId="0" borderId="0">
      <alignment vertical="center"/>
    </xf>
    <xf numFmtId="0" fontId="66" fillId="0" borderId="0">
      <alignment vertical="center"/>
    </xf>
    <xf numFmtId="0" fontId="0" fillId="0" borderId="0" applyProtection="0">
      <alignment vertical="center"/>
    </xf>
    <xf numFmtId="0" fontId="66" fillId="0" borderId="0">
      <alignment vertical="center"/>
    </xf>
    <xf numFmtId="0" fontId="66" fillId="0" borderId="0">
      <alignment vertical="center"/>
    </xf>
    <xf numFmtId="0" fontId="66"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66" fillId="0" borderId="0" applyProtection="0">
      <alignment vertical="center"/>
    </xf>
    <xf numFmtId="0" fontId="66" fillId="0" borderId="0">
      <alignment vertical="center"/>
    </xf>
    <xf numFmtId="0" fontId="0" fillId="0" borderId="0" applyProtection="0">
      <alignment vertical="center"/>
    </xf>
    <xf numFmtId="0" fontId="0" fillId="0" borderId="0">
      <alignment vertical="center"/>
    </xf>
    <xf numFmtId="0" fontId="66"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66" fillId="0" borderId="0" applyProtection="0">
      <alignment vertical="center"/>
    </xf>
    <xf numFmtId="0" fontId="66" fillId="0" borderId="0">
      <alignment vertical="center"/>
    </xf>
    <xf numFmtId="0" fontId="0" fillId="0" borderId="0" applyProtection="0">
      <alignment vertical="center"/>
    </xf>
    <xf numFmtId="0" fontId="0" fillId="0" borderId="0">
      <alignment vertical="center"/>
    </xf>
    <xf numFmtId="0" fontId="66"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18" fillId="0" borderId="0">
      <alignment vertical="center"/>
    </xf>
    <xf numFmtId="0" fontId="66" fillId="0" borderId="0" applyProtection="0">
      <alignment vertical="center"/>
    </xf>
    <xf numFmtId="0" fontId="66" fillId="0" borderId="0">
      <alignment vertical="center"/>
    </xf>
    <xf numFmtId="0" fontId="0" fillId="0" borderId="0" applyProtection="0">
      <alignment vertical="center"/>
    </xf>
    <xf numFmtId="0" fontId="0" fillId="0" borderId="0">
      <alignment vertical="center"/>
    </xf>
    <xf numFmtId="0" fontId="66" fillId="0" borderId="0">
      <alignment vertical="center"/>
    </xf>
    <xf numFmtId="0" fontId="66" fillId="0" borderId="0">
      <alignment vertical="center"/>
    </xf>
    <xf numFmtId="0" fontId="0" fillId="0" borderId="0" applyProtection="0">
      <alignment vertical="center"/>
    </xf>
    <xf numFmtId="0" fontId="0" fillId="0" borderId="0">
      <alignment vertical="center"/>
    </xf>
    <xf numFmtId="0" fontId="66" fillId="0" borderId="0">
      <alignment vertical="center"/>
    </xf>
    <xf numFmtId="0" fontId="66" fillId="0" borderId="0">
      <alignment vertical="center"/>
    </xf>
    <xf numFmtId="0" fontId="0" fillId="0" borderId="0" applyProtection="0">
      <alignment vertical="center"/>
    </xf>
    <xf numFmtId="0" fontId="66" fillId="0" borderId="0">
      <alignment vertical="center"/>
    </xf>
    <xf numFmtId="0" fontId="66" fillId="0" borderId="0">
      <alignment vertical="center"/>
    </xf>
    <xf numFmtId="0" fontId="66" fillId="0" borderId="0">
      <alignment vertical="center"/>
    </xf>
    <xf numFmtId="0" fontId="0" fillId="0" borderId="0">
      <alignment vertical="center"/>
    </xf>
    <xf numFmtId="0" fontId="0" fillId="0" borderId="0">
      <alignment vertical="center"/>
    </xf>
    <xf numFmtId="0" fontId="66" fillId="0" borderId="0">
      <alignment vertical="center"/>
    </xf>
    <xf numFmtId="0" fontId="0" fillId="0" borderId="0">
      <alignment vertical="center"/>
    </xf>
    <xf numFmtId="0" fontId="0" fillId="0" borderId="0">
      <alignment vertical="center"/>
    </xf>
    <xf numFmtId="0" fontId="66"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66" fillId="0" borderId="0">
      <alignment vertical="center"/>
    </xf>
    <xf numFmtId="0" fontId="0" fillId="0" borderId="0" applyProtection="0">
      <alignment vertical="center"/>
    </xf>
    <xf numFmtId="0" fontId="0" fillId="0" borderId="0">
      <alignment vertical="center"/>
    </xf>
    <xf numFmtId="0" fontId="66" fillId="0" borderId="0">
      <alignment vertical="center"/>
    </xf>
    <xf numFmtId="0" fontId="66" fillId="0" borderId="0">
      <alignment vertical="center"/>
    </xf>
    <xf numFmtId="0" fontId="0" fillId="0" borderId="0" applyProtection="0">
      <alignment vertical="center"/>
    </xf>
    <xf numFmtId="0" fontId="0" fillId="0" borderId="0">
      <alignment vertical="center"/>
    </xf>
    <xf numFmtId="0" fontId="66" fillId="0" borderId="0" applyProtection="0">
      <alignment vertical="center"/>
    </xf>
    <xf numFmtId="0" fontId="66" fillId="0" borderId="0">
      <alignment vertical="center"/>
    </xf>
    <xf numFmtId="0" fontId="0" fillId="0" borderId="0" applyProtection="0">
      <alignment vertical="center"/>
    </xf>
    <xf numFmtId="0" fontId="0" fillId="0" borderId="0">
      <alignment vertical="center"/>
    </xf>
    <xf numFmtId="0" fontId="66" fillId="0" borderId="0">
      <alignment vertical="center"/>
    </xf>
    <xf numFmtId="0" fontId="66" fillId="0" borderId="0">
      <alignment vertical="center"/>
    </xf>
    <xf numFmtId="0" fontId="0" fillId="0" borderId="0" applyProtection="0">
      <alignment vertical="center"/>
    </xf>
    <xf numFmtId="0" fontId="0" fillId="0" borderId="0">
      <alignment vertical="center"/>
    </xf>
    <xf numFmtId="0" fontId="66" fillId="0" borderId="0">
      <alignment vertical="center"/>
    </xf>
    <xf numFmtId="0" fontId="66" fillId="0" borderId="0">
      <alignment vertical="center"/>
    </xf>
    <xf numFmtId="0" fontId="0" fillId="0" borderId="0" applyProtection="0">
      <alignment vertical="center"/>
    </xf>
    <xf numFmtId="0" fontId="66" fillId="0" borderId="0">
      <alignment vertical="center"/>
    </xf>
    <xf numFmtId="0" fontId="66" fillId="0" borderId="0">
      <alignment vertical="center"/>
    </xf>
    <xf numFmtId="0" fontId="66" fillId="0" borderId="0">
      <alignment vertical="center"/>
    </xf>
    <xf numFmtId="0" fontId="0" fillId="0" borderId="0">
      <alignment vertical="center"/>
    </xf>
    <xf numFmtId="0" fontId="0" fillId="0" borderId="0">
      <alignment vertical="center"/>
    </xf>
    <xf numFmtId="0" fontId="66"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Protection="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66" fillId="0" borderId="0" applyProtection="0">
      <alignment vertical="center"/>
    </xf>
    <xf numFmtId="0" fontId="66" fillId="0" borderId="0">
      <alignment vertical="center"/>
    </xf>
    <xf numFmtId="0" fontId="0" fillId="0" borderId="0">
      <alignment vertical="center"/>
    </xf>
    <xf numFmtId="0" fontId="0" fillId="0" borderId="0">
      <alignment vertical="center"/>
    </xf>
    <xf numFmtId="0" fontId="0" fillId="0" borderId="0">
      <alignment vertical="center"/>
    </xf>
    <xf numFmtId="0" fontId="66" fillId="0" borderId="0" applyProtection="0">
      <alignment vertical="center"/>
    </xf>
    <xf numFmtId="0" fontId="66" fillId="0" borderId="0">
      <alignment vertical="center"/>
    </xf>
    <xf numFmtId="0" fontId="0" fillId="0" borderId="0">
      <alignment vertical="center"/>
    </xf>
    <xf numFmtId="0" fontId="0" fillId="0" borderId="0">
      <alignment vertical="center"/>
    </xf>
    <xf numFmtId="0" fontId="0" fillId="0" borderId="0">
      <alignment vertical="center"/>
    </xf>
    <xf numFmtId="0" fontId="66" fillId="0" borderId="0" applyProtection="0">
      <alignment vertical="center"/>
    </xf>
    <xf numFmtId="0" fontId="66" fillId="0" borderId="0">
      <alignment vertical="center"/>
    </xf>
    <xf numFmtId="0" fontId="0" fillId="0" borderId="0">
      <alignment vertical="center"/>
    </xf>
    <xf numFmtId="0" fontId="0" fillId="0" borderId="0">
      <alignment vertical="center"/>
    </xf>
    <xf numFmtId="0" fontId="0" fillId="0" borderId="0">
      <alignment vertical="center"/>
    </xf>
    <xf numFmtId="0" fontId="66" fillId="0" borderId="0" applyProtection="0">
      <alignment vertical="center"/>
    </xf>
    <xf numFmtId="0" fontId="66"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pplyProtection="0">
      <alignment vertical="center"/>
    </xf>
    <xf numFmtId="0" fontId="0" fillId="0" borderId="0">
      <alignment vertical="center"/>
    </xf>
    <xf numFmtId="0" fontId="66" fillId="0" borderId="0" applyProtection="0">
      <alignment vertical="center"/>
    </xf>
    <xf numFmtId="0" fontId="66" fillId="0" borderId="0">
      <alignment vertical="center"/>
    </xf>
    <xf numFmtId="0" fontId="0" fillId="0" borderId="0" applyProtection="0">
      <alignment vertical="center"/>
    </xf>
    <xf numFmtId="0" fontId="0" fillId="0" borderId="0">
      <alignment vertical="center"/>
    </xf>
    <xf numFmtId="0" fontId="66" fillId="0" borderId="0">
      <alignment vertical="center"/>
    </xf>
    <xf numFmtId="0" fontId="66" fillId="0" borderId="0">
      <alignment vertical="center"/>
    </xf>
    <xf numFmtId="0" fontId="0" fillId="0" borderId="0" applyProtection="0">
      <alignment vertical="center"/>
    </xf>
    <xf numFmtId="0" fontId="0" fillId="0" borderId="0">
      <alignment vertical="center"/>
    </xf>
    <xf numFmtId="0" fontId="66" fillId="0" borderId="0">
      <alignment vertical="center"/>
    </xf>
    <xf numFmtId="0" fontId="66" fillId="0" borderId="0">
      <alignment vertical="center"/>
    </xf>
    <xf numFmtId="0" fontId="0" fillId="0" borderId="0" applyProtection="0">
      <alignment vertical="center"/>
    </xf>
    <xf numFmtId="0" fontId="66" fillId="0" borderId="0">
      <alignment vertical="center"/>
    </xf>
    <xf numFmtId="0" fontId="66" fillId="0" borderId="0">
      <alignment vertical="center"/>
    </xf>
    <xf numFmtId="0" fontId="66" fillId="0" borderId="0">
      <alignment vertical="center"/>
    </xf>
    <xf numFmtId="0" fontId="0" fillId="0" borderId="0">
      <alignment vertical="center"/>
    </xf>
    <xf numFmtId="0" fontId="0" fillId="0" borderId="0">
      <alignment vertical="center"/>
    </xf>
    <xf numFmtId="0" fontId="66"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18"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66" fillId="0" borderId="0" applyProtection="0">
      <alignment vertical="center"/>
    </xf>
    <xf numFmtId="0" fontId="66" fillId="0" borderId="0">
      <alignment vertical="center"/>
    </xf>
    <xf numFmtId="0" fontId="0" fillId="0" borderId="0" applyProtection="0">
      <alignment vertical="center"/>
    </xf>
    <xf numFmtId="0" fontId="0" fillId="0" borderId="0" applyProtection="0">
      <alignment vertical="center"/>
    </xf>
    <xf numFmtId="0" fontId="66"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18"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66" fillId="0" borderId="0" applyProtection="0">
      <alignment vertical="center"/>
    </xf>
    <xf numFmtId="0" fontId="0" fillId="0" borderId="0">
      <alignment vertical="center"/>
    </xf>
    <xf numFmtId="0" fontId="66" fillId="0" borderId="0">
      <alignment vertical="center"/>
    </xf>
    <xf numFmtId="0" fontId="0" fillId="0" borderId="0" applyProtection="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0" fillId="0" borderId="0">
      <alignment vertical="center"/>
    </xf>
    <xf numFmtId="0" fontId="0" fillId="0" borderId="0">
      <alignment vertical="center"/>
    </xf>
    <xf numFmtId="0" fontId="18" fillId="0" borderId="0" applyProtection="0">
      <alignment vertical="center"/>
    </xf>
    <xf numFmtId="0" fontId="0" fillId="0" borderId="0" applyProtection="0">
      <alignment vertical="center"/>
    </xf>
    <xf numFmtId="0" fontId="18"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66" fillId="0" borderId="0" applyProtection="0">
      <alignment vertical="center"/>
    </xf>
    <xf numFmtId="0" fontId="66" fillId="0" borderId="0">
      <alignment vertical="center"/>
    </xf>
    <xf numFmtId="0" fontId="0" fillId="0" borderId="0" applyProtection="0">
      <alignment vertical="center"/>
    </xf>
    <xf numFmtId="0" fontId="66" fillId="0" borderId="0">
      <alignment vertical="center"/>
    </xf>
    <xf numFmtId="0" fontId="0" fillId="0" borderId="0" applyProtection="0">
      <alignment vertical="center"/>
    </xf>
    <xf numFmtId="0" fontId="18" fillId="0" borderId="0">
      <alignment vertical="center"/>
    </xf>
    <xf numFmtId="0" fontId="66" fillId="0" borderId="0" applyProtection="0">
      <alignment vertical="center"/>
    </xf>
    <xf numFmtId="0" fontId="66" fillId="0" borderId="0">
      <alignment vertical="center"/>
    </xf>
    <xf numFmtId="0" fontId="0" fillId="0" borderId="0" applyProtection="0">
      <alignment vertical="center"/>
    </xf>
    <xf numFmtId="0" fontId="66" fillId="0" borderId="0">
      <alignment vertical="center"/>
    </xf>
    <xf numFmtId="0" fontId="0" fillId="0" borderId="0" applyProtection="0">
      <alignment vertical="center"/>
    </xf>
    <xf numFmtId="0" fontId="18" fillId="0" borderId="0">
      <alignment vertical="center"/>
    </xf>
    <xf numFmtId="0" fontId="66" fillId="0" borderId="0" applyProtection="0">
      <alignment vertical="center"/>
    </xf>
    <xf numFmtId="0" fontId="66" fillId="0" borderId="0">
      <alignment vertical="center"/>
    </xf>
    <xf numFmtId="0" fontId="0" fillId="0" borderId="0" applyProtection="0">
      <alignment vertical="center"/>
    </xf>
    <xf numFmtId="0" fontId="66" fillId="0" borderId="0">
      <alignment vertical="center"/>
    </xf>
    <xf numFmtId="0" fontId="0" fillId="0" borderId="0" applyProtection="0">
      <alignment vertical="center"/>
    </xf>
    <xf numFmtId="0" fontId="66" fillId="0" borderId="0" applyProtection="0">
      <alignment vertical="center"/>
    </xf>
    <xf numFmtId="0" fontId="66" fillId="0" borderId="0">
      <alignment vertical="center"/>
    </xf>
    <xf numFmtId="0" fontId="0" fillId="0" borderId="0" applyProtection="0">
      <alignment vertical="center"/>
    </xf>
    <xf numFmtId="0" fontId="66" fillId="0" borderId="0">
      <alignment vertical="center"/>
    </xf>
    <xf numFmtId="0" fontId="0" fillId="0" borderId="0" applyProtection="0">
      <alignment vertical="center"/>
    </xf>
    <xf numFmtId="0" fontId="66" fillId="0" borderId="0" applyProtection="0">
      <alignment vertical="center"/>
    </xf>
    <xf numFmtId="0" fontId="66" fillId="0" borderId="0">
      <alignment vertical="center"/>
    </xf>
    <xf numFmtId="0" fontId="0" fillId="0" borderId="0" applyProtection="0">
      <alignment vertical="center"/>
    </xf>
    <xf numFmtId="0" fontId="66" fillId="0" borderId="0">
      <alignment vertical="center"/>
    </xf>
    <xf numFmtId="0" fontId="0" fillId="0" borderId="0" applyProtection="0">
      <alignment vertical="center"/>
    </xf>
    <xf numFmtId="0" fontId="66" fillId="0" borderId="0" applyProtection="0">
      <alignment vertical="center"/>
    </xf>
    <xf numFmtId="0" fontId="66" fillId="0" borderId="0">
      <alignment vertical="center"/>
    </xf>
    <xf numFmtId="0" fontId="0" fillId="0" borderId="0" applyProtection="0">
      <alignment vertical="center"/>
    </xf>
    <xf numFmtId="0" fontId="66" fillId="0" borderId="0">
      <alignment vertical="center"/>
    </xf>
    <xf numFmtId="0" fontId="0" fillId="0" borderId="0" applyProtection="0">
      <alignment vertical="center"/>
    </xf>
    <xf numFmtId="0" fontId="0" fillId="0" borderId="0">
      <alignment vertical="center"/>
    </xf>
    <xf numFmtId="0" fontId="109" fillId="0" borderId="0">
      <alignment vertical="center"/>
    </xf>
    <xf numFmtId="0" fontId="18" fillId="0" borderId="0" applyProtection="0">
      <alignment vertical="center"/>
    </xf>
    <xf numFmtId="0" fontId="18" fillId="0" borderId="0">
      <alignment vertical="center"/>
    </xf>
    <xf numFmtId="0" fontId="0" fillId="0" borderId="0">
      <alignment vertical="center"/>
    </xf>
    <xf numFmtId="0" fontId="18" fillId="0" borderId="0" applyProtection="0">
      <alignment vertical="center"/>
    </xf>
    <xf numFmtId="0" fontId="18"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66" fillId="0" borderId="0" applyProtection="0">
      <alignment vertical="center"/>
    </xf>
    <xf numFmtId="0" fontId="66" fillId="0" borderId="0">
      <alignment vertical="center"/>
    </xf>
    <xf numFmtId="0" fontId="66" fillId="0" borderId="0">
      <alignment vertical="center"/>
    </xf>
    <xf numFmtId="0" fontId="6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6"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18" fillId="0" borderId="0">
      <alignment vertical="center"/>
    </xf>
    <xf numFmtId="0" fontId="0" fillId="0" borderId="0" applyProtection="0">
      <alignment vertical="center"/>
    </xf>
    <xf numFmtId="0" fontId="0" fillId="0" borderId="0" applyProtection="0">
      <alignment vertical="center"/>
    </xf>
    <xf numFmtId="0" fontId="18"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18"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5"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5"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18" fillId="0" borderId="0">
      <alignment vertical="center"/>
    </xf>
    <xf numFmtId="0" fontId="0" fillId="0" borderId="0" applyProtection="0">
      <alignment vertical="center"/>
    </xf>
    <xf numFmtId="0" fontId="0" fillId="0" borderId="0" applyProtection="0">
      <alignment vertical="center"/>
    </xf>
    <xf numFmtId="0" fontId="18"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18" fillId="0" borderId="0" applyProtection="0">
      <alignment vertical="center"/>
    </xf>
    <xf numFmtId="0" fontId="18" fillId="0" borderId="0">
      <alignment vertical="center"/>
    </xf>
    <xf numFmtId="0" fontId="0" fillId="0" borderId="0" applyProtection="0">
      <alignment vertical="center"/>
    </xf>
    <xf numFmtId="0" fontId="0" fillId="0" borderId="0" applyProtection="0">
      <alignment vertical="center"/>
    </xf>
    <xf numFmtId="0" fontId="18" fillId="0" borderId="0">
      <alignment vertical="center"/>
    </xf>
    <xf numFmtId="0" fontId="18" fillId="0" borderId="0">
      <alignment vertical="center"/>
    </xf>
    <xf numFmtId="0" fontId="0" fillId="0" borderId="0" applyProtection="0">
      <alignment vertical="center"/>
    </xf>
    <xf numFmtId="0" fontId="0" fillId="0" borderId="0" applyProtection="0">
      <alignment vertical="center"/>
    </xf>
    <xf numFmtId="0" fontId="18" fillId="0" borderId="0">
      <alignment vertical="center"/>
    </xf>
    <xf numFmtId="0" fontId="18" fillId="0" borderId="0">
      <alignment vertical="center"/>
    </xf>
    <xf numFmtId="0" fontId="0" fillId="0" borderId="0" applyProtection="0">
      <alignment vertical="center"/>
    </xf>
    <xf numFmtId="0" fontId="0" fillId="0" borderId="0" applyProtection="0">
      <alignment vertical="center"/>
    </xf>
    <xf numFmtId="0" fontId="18"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18" fillId="0" borderId="0" applyProtection="0">
      <alignment vertical="center"/>
    </xf>
    <xf numFmtId="0" fontId="18" fillId="0" borderId="0">
      <alignment vertical="center"/>
    </xf>
    <xf numFmtId="0" fontId="0" fillId="0" borderId="0" applyProtection="0">
      <alignment vertical="center"/>
    </xf>
    <xf numFmtId="0" fontId="0" fillId="0" borderId="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18"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18" fillId="0" borderId="0">
      <alignment vertical="center"/>
    </xf>
    <xf numFmtId="0" fontId="66" fillId="0" borderId="0">
      <alignment vertical="center"/>
    </xf>
    <xf numFmtId="0" fontId="18" fillId="0" borderId="0" applyProtection="0">
      <alignment vertical="center"/>
    </xf>
    <xf numFmtId="0" fontId="18" fillId="0" borderId="0">
      <alignment vertical="center"/>
    </xf>
    <xf numFmtId="0" fontId="0" fillId="0" borderId="0" applyProtection="0">
      <alignment vertical="center"/>
    </xf>
    <xf numFmtId="0" fontId="18" fillId="0" borderId="0">
      <alignment vertical="center"/>
    </xf>
    <xf numFmtId="0" fontId="0" fillId="0" borderId="0" applyProtection="0">
      <alignment vertical="center"/>
    </xf>
    <xf numFmtId="0" fontId="0" fillId="0" borderId="0" applyProtection="0">
      <alignment vertical="center"/>
    </xf>
    <xf numFmtId="0" fontId="18" fillId="0" borderId="0" applyProtection="0">
      <alignment vertical="center"/>
    </xf>
    <xf numFmtId="0" fontId="18" fillId="0" borderId="0" applyProtection="0">
      <alignment vertical="center"/>
    </xf>
    <xf numFmtId="0" fontId="18" fillId="0" borderId="0">
      <alignment vertical="center"/>
    </xf>
    <xf numFmtId="0" fontId="0" fillId="0" borderId="0" applyProtection="0">
      <alignment vertical="center"/>
    </xf>
    <xf numFmtId="0" fontId="18" fillId="0" borderId="0">
      <alignment vertical="center"/>
    </xf>
    <xf numFmtId="0" fontId="0" fillId="0" borderId="0" applyProtection="0">
      <alignment vertical="center"/>
    </xf>
    <xf numFmtId="0" fontId="18" fillId="0" borderId="0" applyProtection="0">
      <alignment vertical="center"/>
    </xf>
    <xf numFmtId="0" fontId="18" fillId="0" borderId="0" applyProtection="0">
      <alignment vertical="center"/>
    </xf>
    <xf numFmtId="0" fontId="18" fillId="0" borderId="0">
      <alignment vertical="center"/>
    </xf>
    <xf numFmtId="0" fontId="0" fillId="0" borderId="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pplyProtection="0">
      <alignment vertical="center"/>
    </xf>
    <xf numFmtId="0" fontId="18" fillId="0" borderId="0" applyProtection="0">
      <alignment vertical="center"/>
    </xf>
    <xf numFmtId="0" fontId="18" fillId="0" borderId="0" applyProtection="0">
      <alignment vertical="center"/>
    </xf>
    <xf numFmtId="0" fontId="18" fillId="0" borderId="0">
      <alignment vertical="center"/>
    </xf>
    <xf numFmtId="0" fontId="0" fillId="0" borderId="0" applyProtection="0">
      <alignment vertical="center"/>
    </xf>
    <xf numFmtId="0" fontId="18" fillId="0" borderId="0">
      <alignment vertical="center"/>
    </xf>
    <xf numFmtId="0" fontId="0" fillId="0" borderId="0" applyProtection="0">
      <alignment vertical="center"/>
    </xf>
    <xf numFmtId="0" fontId="18" fillId="0" borderId="0" applyProtection="0">
      <alignment vertical="center"/>
    </xf>
    <xf numFmtId="0" fontId="18" fillId="0" borderId="0" applyProtection="0">
      <alignment vertical="center"/>
    </xf>
    <xf numFmtId="0" fontId="18" fillId="0" borderId="0">
      <alignment vertical="center"/>
    </xf>
    <xf numFmtId="0" fontId="0" fillId="0" borderId="0" applyProtection="0">
      <alignment vertical="center"/>
    </xf>
    <xf numFmtId="0" fontId="18" fillId="0" borderId="0">
      <alignment vertical="center"/>
    </xf>
    <xf numFmtId="0" fontId="0" fillId="0" borderId="0" applyProtection="0">
      <alignment vertical="center"/>
    </xf>
    <xf numFmtId="0" fontId="18" fillId="0" borderId="0" applyProtection="0">
      <alignment vertical="center"/>
    </xf>
    <xf numFmtId="0" fontId="18" fillId="0" borderId="0" applyProtection="0">
      <alignment vertical="center"/>
    </xf>
    <xf numFmtId="0" fontId="18" fillId="0" borderId="0">
      <alignment vertical="center"/>
    </xf>
    <xf numFmtId="0" fontId="0" fillId="0" borderId="0" applyProtection="0">
      <alignment vertical="center"/>
    </xf>
    <xf numFmtId="0" fontId="18" fillId="0" borderId="0">
      <alignment vertical="center"/>
    </xf>
    <xf numFmtId="0" fontId="0" fillId="0" borderId="0" applyProtection="0">
      <alignment vertical="center"/>
    </xf>
    <xf numFmtId="0" fontId="18"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Protection="0">
      <alignment vertical="center"/>
    </xf>
    <xf numFmtId="0" fontId="18" fillId="0" borderId="0">
      <alignment vertical="center"/>
    </xf>
    <xf numFmtId="0" fontId="0" fillId="0" borderId="0" applyProtection="0">
      <alignment vertical="center"/>
    </xf>
    <xf numFmtId="0" fontId="0" fillId="0" borderId="0" applyProtection="0">
      <alignment vertical="center"/>
    </xf>
    <xf numFmtId="0" fontId="18" fillId="0" borderId="0">
      <alignment vertical="center"/>
    </xf>
    <xf numFmtId="0" fontId="18" fillId="0" borderId="0">
      <alignment vertical="center"/>
    </xf>
    <xf numFmtId="0" fontId="0" fillId="0" borderId="0" applyProtection="0">
      <alignment vertical="center"/>
    </xf>
    <xf numFmtId="0" fontId="0" fillId="0" borderId="0" applyProtection="0">
      <alignment vertical="center"/>
    </xf>
    <xf numFmtId="0" fontId="18" fillId="0" borderId="0">
      <alignment vertical="center"/>
    </xf>
    <xf numFmtId="0" fontId="18" fillId="0" borderId="0">
      <alignment vertical="center"/>
    </xf>
    <xf numFmtId="0" fontId="0" fillId="0" borderId="0" applyProtection="0">
      <alignment vertical="center"/>
    </xf>
    <xf numFmtId="0" fontId="0" fillId="0" borderId="0" applyProtection="0">
      <alignment vertical="center"/>
    </xf>
    <xf numFmtId="0" fontId="18"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18"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18" fillId="0" borderId="0" applyProtection="0">
      <alignment vertical="center"/>
    </xf>
    <xf numFmtId="0" fontId="18" fillId="0" borderId="0">
      <alignment vertical="center"/>
    </xf>
    <xf numFmtId="0" fontId="0" fillId="0" borderId="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18"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18" fillId="0" borderId="0">
      <alignment vertical="center"/>
    </xf>
    <xf numFmtId="0" fontId="0" fillId="0" borderId="0" applyProtection="0">
      <alignment vertical="center"/>
    </xf>
    <xf numFmtId="0" fontId="0" fillId="0" borderId="0" applyProtection="0">
      <alignment vertical="center"/>
    </xf>
    <xf numFmtId="0" fontId="18"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18"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18" fillId="0" borderId="0" applyProtection="0">
      <alignment vertical="center"/>
    </xf>
    <xf numFmtId="0" fontId="18" fillId="0" borderId="0">
      <alignment vertical="center"/>
    </xf>
    <xf numFmtId="0" fontId="0" fillId="0" borderId="0" applyProtection="0">
      <alignment vertical="center"/>
    </xf>
    <xf numFmtId="0" fontId="18" fillId="0" borderId="0">
      <alignment vertical="center"/>
    </xf>
    <xf numFmtId="0" fontId="0" fillId="0" borderId="0" applyProtection="0">
      <alignment vertical="center"/>
    </xf>
    <xf numFmtId="0" fontId="18"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66" fillId="0" borderId="0">
      <alignment vertical="center"/>
    </xf>
    <xf numFmtId="0" fontId="43" fillId="0" borderId="0">
      <alignment vertical="center"/>
    </xf>
    <xf numFmtId="0" fontId="18" fillId="0" borderId="0" applyProtection="0">
      <alignment vertical="center"/>
    </xf>
    <xf numFmtId="0" fontId="18" fillId="0" borderId="0">
      <alignment vertical="center"/>
    </xf>
    <xf numFmtId="0" fontId="0" fillId="0" borderId="0" applyProtection="0">
      <alignment vertical="center"/>
    </xf>
    <xf numFmtId="0" fontId="18" fillId="0" borderId="0">
      <alignment vertical="center"/>
    </xf>
    <xf numFmtId="0" fontId="0" fillId="0" borderId="0" applyProtection="0">
      <alignment vertical="center"/>
    </xf>
    <xf numFmtId="0" fontId="18" fillId="0" borderId="0" applyProtection="0">
      <alignment vertical="center"/>
    </xf>
    <xf numFmtId="0" fontId="18" fillId="0" borderId="0" applyProtection="0">
      <alignment vertical="center"/>
    </xf>
    <xf numFmtId="0" fontId="18" fillId="0" borderId="0">
      <alignment vertical="center"/>
    </xf>
    <xf numFmtId="0" fontId="0" fillId="0" borderId="0" applyProtection="0">
      <alignment vertical="center"/>
    </xf>
    <xf numFmtId="0" fontId="18" fillId="0" borderId="0">
      <alignment vertical="center"/>
    </xf>
    <xf numFmtId="0" fontId="0" fillId="0" borderId="0" applyProtection="0">
      <alignment vertical="center"/>
    </xf>
    <xf numFmtId="0" fontId="18" fillId="0" borderId="0" applyProtection="0">
      <alignment vertical="center"/>
    </xf>
    <xf numFmtId="0" fontId="18" fillId="0" borderId="0" applyProtection="0">
      <alignment vertical="center"/>
    </xf>
    <xf numFmtId="0" fontId="18" fillId="0" borderId="0">
      <alignment vertical="center"/>
    </xf>
    <xf numFmtId="0" fontId="0" fillId="0" borderId="0" applyProtection="0">
      <alignment vertical="center"/>
    </xf>
    <xf numFmtId="0" fontId="18" fillId="0" borderId="0">
      <alignment vertical="center"/>
    </xf>
    <xf numFmtId="0" fontId="0" fillId="0" borderId="0" applyProtection="0">
      <alignment vertical="center"/>
    </xf>
    <xf numFmtId="0" fontId="18" fillId="0" borderId="0" applyProtection="0">
      <alignment vertical="center"/>
    </xf>
    <xf numFmtId="0" fontId="18" fillId="0" borderId="0" applyProtection="0">
      <alignment vertical="center"/>
    </xf>
    <xf numFmtId="0" fontId="18" fillId="0" borderId="0">
      <alignment vertical="center"/>
    </xf>
    <xf numFmtId="0" fontId="0" fillId="0" borderId="0" applyProtection="0">
      <alignment vertical="center"/>
    </xf>
    <xf numFmtId="0" fontId="18" fillId="0" borderId="0">
      <alignment vertical="center"/>
    </xf>
    <xf numFmtId="0" fontId="0" fillId="0" borderId="0" applyProtection="0">
      <alignment vertical="center"/>
    </xf>
    <xf numFmtId="0" fontId="18" fillId="0" borderId="0" applyProtection="0">
      <alignment vertical="center"/>
    </xf>
    <xf numFmtId="0" fontId="18" fillId="0" borderId="0" applyProtection="0">
      <alignment vertical="center"/>
    </xf>
    <xf numFmtId="0" fontId="18" fillId="0" borderId="0">
      <alignment vertical="center"/>
    </xf>
    <xf numFmtId="0" fontId="0" fillId="0" borderId="0" applyProtection="0">
      <alignment vertical="center"/>
    </xf>
    <xf numFmtId="0" fontId="18" fillId="0" borderId="0">
      <alignment vertical="center"/>
    </xf>
    <xf numFmtId="0" fontId="0" fillId="0" borderId="0" applyProtection="0">
      <alignment vertical="center"/>
    </xf>
    <xf numFmtId="0" fontId="18" fillId="0" borderId="0" applyProtection="0">
      <alignment vertical="center"/>
    </xf>
    <xf numFmtId="0" fontId="18" fillId="0" borderId="0" applyProtection="0">
      <alignment vertical="center"/>
    </xf>
    <xf numFmtId="0" fontId="18" fillId="0" borderId="0">
      <alignment vertical="center"/>
    </xf>
    <xf numFmtId="0" fontId="0" fillId="0" borderId="0" applyProtection="0">
      <alignment vertical="center"/>
    </xf>
    <xf numFmtId="0" fontId="18" fillId="0" borderId="0">
      <alignment vertical="center"/>
    </xf>
    <xf numFmtId="0" fontId="0" fillId="0" borderId="0" applyProtection="0">
      <alignment vertical="center"/>
    </xf>
    <xf numFmtId="0" fontId="18"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66" fillId="0" borderId="0" applyProtection="0">
      <alignment vertical="center"/>
    </xf>
    <xf numFmtId="0" fontId="66" fillId="0" borderId="0">
      <alignment vertical="center"/>
    </xf>
    <xf numFmtId="0" fontId="66" fillId="0" borderId="0" applyProtection="0">
      <alignment vertical="center"/>
    </xf>
    <xf numFmtId="0" fontId="66" fillId="0" borderId="0">
      <alignment vertical="center"/>
    </xf>
    <xf numFmtId="0" fontId="0" fillId="0" borderId="0">
      <alignment vertical="center"/>
    </xf>
    <xf numFmtId="0" fontId="66" fillId="0" borderId="0" applyProtection="0">
      <alignment vertical="center"/>
    </xf>
    <xf numFmtId="0" fontId="66" fillId="0" borderId="0">
      <alignment vertical="center"/>
    </xf>
    <xf numFmtId="0" fontId="66" fillId="0" borderId="0" applyProtection="0">
      <alignment vertical="center"/>
    </xf>
    <xf numFmtId="0" fontId="0" fillId="0" borderId="0">
      <alignment vertical="center"/>
    </xf>
    <xf numFmtId="0" fontId="66" fillId="0" borderId="0" applyProtection="0">
      <alignment vertical="center"/>
    </xf>
    <xf numFmtId="0" fontId="66" fillId="0" borderId="0" applyProtection="0">
      <alignment vertical="center"/>
    </xf>
    <xf numFmtId="0" fontId="66" fillId="0" borderId="0" applyProtection="0">
      <alignment vertical="center"/>
    </xf>
    <xf numFmtId="0" fontId="66" fillId="0" borderId="0" applyProtection="0">
      <alignment vertical="center"/>
    </xf>
    <xf numFmtId="0" fontId="66" fillId="0" borderId="0">
      <alignment vertical="center"/>
    </xf>
    <xf numFmtId="0" fontId="66" fillId="0" borderId="0"/>
    <xf numFmtId="0" fontId="66" fillId="0" borderId="0" applyProtection="0">
      <alignment vertical="center"/>
    </xf>
    <xf numFmtId="0" fontId="66" fillId="0" borderId="0" applyProtection="0">
      <alignment vertical="center"/>
    </xf>
    <xf numFmtId="0" fontId="66" fillId="0" borderId="0" applyProtection="0">
      <alignment vertical="center"/>
    </xf>
    <xf numFmtId="0" fontId="66" fillId="0" borderId="0" applyProtection="0">
      <alignment vertical="center"/>
    </xf>
    <xf numFmtId="0" fontId="66" fillId="0" borderId="0" applyProtection="0">
      <alignment vertical="center"/>
    </xf>
    <xf numFmtId="0" fontId="66" fillId="0" borderId="0" applyProtection="0">
      <alignment vertical="center"/>
    </xf>
    <xf numFmtId="0" fontId="66" fillId="0" borderId="0" applyProtection="0">
      <alignment vertical="center"/>
    </xf>
    <xf numFmtId="0" fontId="66" fillId="0" borderId="0">
      <alignment vertical="center"/>
    </xf>
    <xf numFmtId="0" fontId="66" fillId="0" borderId="0" applyProtection="0">
      <alignment vertical="center"/>
    </xf>
    <xf numFmtId="0" fontId="66" fillId="0" borderId="0">
      <alignment vertical="center"/>
    </xf>
    <xf numFmtId="0" fontId="66" fillId="0" borderId="0">
      <alignment vertical="center"/>
    </xf>
    <xf numFmtId="0" fontId="66" fillId="0" borderId="0" applyProtection="0">
      <alignment vertical="center"/>
    </xf>
    <xf numFmtId="0" fontId="66" fillId="0" borderId="0" applyProtection="0">
      <alignment vertical="center"/>
    </xf>
    <xf numFmtId="0" fontId="66" fillId="0" borderId="0" applyProtection="0">
      <alignment vertical="center"/>
    </xf>
    <xf numFmtId="0" fontId="66" fillId="0" borderId="0" applyProtection="0">
      <alignment vertical="center"/>
    </xf>
    <xf numFmtId="0" fontId="66" fillId="0" borderId="0" applyProtection="0">
      <alignment vertical="center"/>
    </xf>
    <xf numFmtId="0" fontId="66" fillId="0" borderId="0" applyProtection="0">
      <alignment vertical="center"/>
    </xf>
    <xf numFmtId="0" fontId="66" fillId="0" borderId="0" applyProtection="0">
      <alignment vertical="center"/>
    </xf>
    <xf numFmtId="0" fontId="66" fillId="0" borderId="0" applyProtection="0">
      <alignment vertical="center"/>
    </xf>
    <xf numFmtId="0" fontId="66" fillId="0" borderId="0">
      <alignment vertical="center"/>
    </xf>
    <xf numFmtId="0" fontId="66" fillId="0" borderId="0">
      <alignment vertical="center"/>
    </xf>
    <xf numFmtId="0" fontId="66" fillId="0" borderId="0" applyProtection="0">
      <alignment vertical="center"/>
    </xf>
    <xf numFmtId="0" fontId="66" fillId="0" borderId="0" applyProtection="0">
      <alignment vertical="center"/>
    </xf>
    <xf numFmtId="0" fontId="66" fillId="0" borderId="0">
      <alignment vertical="center"/>
    </xf>
    <xf numFmtId="0" fontId="66" fillId="0" borderId="0">
      <alignment vertical="center"/>
    </xf>
    <xf numFmtId="0" fontId="66" fillId="0" borderId="0" applyProtection="0">
      <alignment vertical="center"/>
    </xf>
    <xf numFmtId="0" fontId="66" fillId="0" borderId="0" applyProtection="0">
      <alignment vertical="center"/>
    </xf>
    <xf numFmtId="0" fontId="66" fillId="0" borderId="0">
      <alignment vertical="center"/>
    </xf>
    <xf numFmtId="0" fontId="66" fillId="0" borderId="0">
      <alignment vertical="center"/>
    </xf>
    <xf numFmtId="0" fontId="66" fillId="0" borderId="0" applyProtection="0">
      <alignment vertical="center"/>
    </xf>
    <xf numFmtId="0" fontId="66" fillId="0" borderId="0" applyProtection="0">
      <alignment vertical="center"/>
    </xf>
    <xf numFmtId="0" fontId="66" fillId="0" borderId="0">
      <alignment vertical="center"/>
    </xf>
    <xf numFmtId="0" fontId="66" fillId="0" borderId="0">
      <alignment vertical="center"/>
    </xf>
    <xf numFmtId="0" fontId="66" fillId="0" borderId="0" applyProtection="0">
      <alignment vertical="center"/>
    </xf>
    <xf numFmtId="0" fontId="66" fillId="0" borderId="0" applyProtection="0">
      <alignment vertical="center"/>
    </xf>
    <xf numFmtId="0" fontId="66" fillId="0" borderId="0">
      <alignment vertical="center"/>
    </xf>
    <xf numFmtId="0" fontId="66" fillId="0" borderId="0">
      <alignment vertical="center"/>
    </xf>
    <xf numFmtId="0" fontId="66" fillId="0" borderId="0" applyProtection="0">
      <alignment vertical="center"/>
    </xf>
    <xf numFmtId="0" fontId="66" fillId="0" borderId="0" applyProtection="0">
      <alignment vertical="center"/>
    </xf>
    <xf numFmtId="0" fontId="66" fillId="0" borderId="0">
      <alignment vertical="center"/>
    </xf>
    <xf numFmtId="0" fontId="66" fillId="0" borderId="0">
      <alignment vertical="center"/>
    </xf>
    <xf numFmtId="0" fontId="66" fillId="0" borderId="0" applyProtection="0">
      <alignment vertical="center"/>
    </xf>
    <xf numFmtId="0" fontId="66" fillId="0" borderId="0" applyProtection="0">
      <alignment vertical="center"/>
    </xf>
    <xf numFmtId="0" fontId="66" fillId="0" borderId="0">
      <alignment vertical="center"/>
    </xf>
    <xf numFmtId="0" fontId="66" fillId="0" borderId="0">
      <alignment vertical="center"/>
    </xf>
    <xf numFmtId="0" fontId="66" fillId="0" borderId="0" applyProtection="0">
      <alignment vertical="center"/>
    </xf>
    <xf numFmtId="0" fontId="66" fillId="0" borderId="0" applyProtection="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18" fillId="0" borderId="0" applyProtection="0">
      <alignment vertical="center"/>
    </xf>
    <xf numFmtId="0" fontId="18" fillId="0" borderId="0">
      <alignment vertical="center"/>
    </xf>
    <xf numFmtId="0" fontId="18" fillId="0" borderId="0">
      <alignment vertical="center"/>
    </xf>
    <xf numFmtId="0" fontId="66" fillId="0" borderId="0" applyProtection="0">
      <alignment vertical="center"/>
    </xf>
    <xf numFmtId="0" fontId="18" fillId="0" borderId="0" applyProtection="0">
      <alignment vertical="center"/>
    </xf>
    <xf numFmtId="0" fontId="0" fillId="0" borderId="0">
      <alignment vertical="center"/>
    </xf>
    <xf numFmtId="0" fontId="66" fillId="0" borderId="0" applyProtection="0">
      <alignment vertical="center"/>
    </xf>
    <xf numFmtId="0" fontId="0" fillId="0" borderId="0">
      <alignment vertical="center"/>
    </xf>
    <xf numFmtId="0" fontId="0" fillId="0" borderId="0">
      <alignment vertical="center"/>
    </xf>
    <xf numFmtId="0" fontId="66" fillId="0" borderId="0" applyProtection="0">
      <alignment vertical="center"/>
    </xf>
    <xf numFmtId="0" fontId="0" fillId="0" borderId="0">
      <alignment vertical="center"/>
    </xf>
    <xf numFmtId="0" fontId="0" fillId="0" borderId="0">
      <alignment vertical="center"/>
    </xf>
    <xf numFmtId="0" fontId="66" fillId="0" borderId="0" applyProtection="0">
      <alignment vertical="center"/>
    </xf>
    <xf numFmtId="0" fontId="0" fillId="0" borderId="0">
      <alignment vertical="center"/>
    </xf>
    <xf numFmtId="0" fontId="0" fillId="0" borderId="0">
      <alignment vertical="center"/>
    </xf>
    <xf numFmtId="0" fontId="66" fillId="0" borderId="0" applyProtection="0">
      <alignment vertical="center"/>
    </xf>
    <xf numFmtId="0" fontId="0" fillId="0" borderId="0">
      <alignment vertical="center"/>
    </xf>
    <xf numFmtId="0" fontId="0" fillId="0" borderId="0">
      <alignment vertical="center"/>
    </xf>
    <xf numFmtId="0" fontId="66" fillId="0" borderId="0" applyProtection="0">
      <alignment vertical="center"/>
    </xf>
    <xf numFmtId="0" fontId="0" fillId="0" borderId="0">
      <alignment vertical="center"/>
    </xf>
    <xf numFmtId="0" fontId="66" fillId="0" borderId="0" applyProtection="0">
      <alignment vertical="center"/>
    </xf>
    <xf numFmtId="0" fontId="0" fillId="0" borderId="0">
      <alignment vertical="center"/>
    </xf>
    <xf numFmtId="0" fontId="43" fillId="0" borderId="0">
      <alignment vertical="center"/>
    </xf>
    <xf numFmtId="0" fontId="18" fillId="0" borderId="0" applyProtection="0">
      <alignment vertical="center"/>
    </xf>
    <xf numFmtId="0" fontId="66" fillId="0" borderId="0" applyProtection="0">
      <alignment vertical="center"/>
    </xf>
    <xf numFmtId="0" fontId="66" fillId="0" borderId="0" applyProtection="0">
      <alignment vertical="center"/>
    </xf>
    <xf numFmtId="0" fontId="66" fillId="0" borderId="0" applyProtection="0">
      <alignment vertical="center"/>
    </xf>
    <xf numFmtId="0" fontId="66" fillId="0" borderId="0" applyProtection="0">
      <alignment vertical="center"/>
    </xf>
    <xf numFmtId="0" fontId="66" fillId="0" borderId="0" applyProtection="0">
      <alignment vertical="center"/>
    </xf>
    <xf numFmtId="0" fontId="66" fillId="0" borderId="0" applyProtection="0">
      <alignment vertical="center"/>
    </xf>
    <xf numFmtId="0" fontId="18" fillId="0" borderId="0" applyProtection="0">
      <alignment vertical="center"/>
    </xf>
    <xf numFmtId="0" fontId="18" fillId="0" borderId="0">
      <alignment vertical="center"/>
    </xf>
    <xf numFmtId="0" fontId="0" fillId="0" borderId="0" applyProtection="0">
      <alignment vertical="center"/>
    </xf>
    <xf numFmtId="0" fontId="66" fillId="0" borderId="0">
      <alignment vertical="center"/>
    </xf>
    <xf numFmtId="0" fontId="66" fillId="0" borderId="0" applyProtection="0">
      <alignment vertical="center"/>
    </xf>
    <xf numFmtId="0" fontId="18" fillId="0" borderId="0">
      <alignment vertical="center"/>
    </xf>
    <xf numFmtId="0" fontId="18" fillId="0" borderId="0">
      <alignment vertical="center"/>
    </xf>
    <xf numFmtId="0" fontId="66" fillId="0" borderId="0" applyProtection="0">
      <alignment vertical="center"/>
    </xf>
    <xf numFmtId="0" fontId="18" fillId="0" borderId="0">
      <alignment vertical="center"/>
    </xf>
    <xf numFmtId="0" fontId="18" fillId="0" borderId="0">
      <alignment vertical="center"/>
    </xf>
    <xf numFmtId="0" fontId="66" fillId="0" borderId="0" applyProtection="0">
      <alignment vertical="center"/>
    </xf>
    <xf numFmtId="0" fontId="18" fillId="0" borderId="0">
      <alignment vertical="center"/>
    </xf>
    <xf numFmtId="0" fontId="18" fillId="0" borderId="0">
      <alignment vertical="center"/>
    </xf>
    <xf numFmtId="0" fontId="66" fillId="0" borderId="0" applyProtection="0">
      <alignment vertical="center"/>
    </xf>
    <xf numFmtId="0" fontId="18" fillId="0" borderId="0">
      <alignment vertical="center"/>
    </xf>
    <xf numFmtId="0" fontId="0" fillId="0" borderId="0">
      <alignment vertical="center"/>
    </xf>
    <xf numFmtId="0" fontId="66" fillId="0" borderId="0" applyProtection="0">
      <alignment vertical="center"/>
    </xf>
    <xf numFmtId="0" fontId="0" fillId="0" borderId="0">
      <alignment vertical="center"/>
    </xf>
    <xf numFmtId="0" fontId="0" fillId="0" borderId="0">
      <alignment vertical="center"/>
    </xf>
    <xf numFmtId="0" fontId="66" fillId="0" borderId="0" applyProtection="0">
      <alignment vertical="center"/>
    </xf>
    <xf numFmtId="0" fontId="66" fillId="0" borderId="0" applyProtection="0">
      <alignment vertical="center"/>
    </xf>
    <xf numFmtId="0" fontId="66" fillId="0" borderId="0" applyProtection="0">
      <alignment vertical="center"/>
    </xf>
    <xf numFmtId="0" fontId="18" fillId="0" borderId="0" applyProtection="0">
      <alignment vertical="center"/>
    </xf>
    <xf numFmtId="0" fontId="18" fillId="0" borderId="0">
      <alignment vertical="center"/>
    </xf>
    <xf numFmtId="0" fontId="0" fillId="0" borderId="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66" fillId="0" borderId="0" applyProtection="0">
      <alignment vertical="center"/>
    </xf>
    <xf numFmtId="0" fontId="18" fillId="0" borderId="0" applyProtection="0">
      <alignment vertical="center"/>
    </xf>
    <xf numFmtId="0" fontId="18" fillId="0" borderId="0" applyProtection="0">
      <alignment vertical="center"/>
    </xf>
    <xf numFmtId="0" fontId="18" fillId="0" borderId="0">
      <alignment vertical="center"/>
    </xf>
    <xf numFmtId="0" fontId="18" fillId="0" borderId="0">
      <alignment vertical="center"/>
    </xf>
    <xf numFmtId="0" fontId="66" fillId="0" borderId="0">
      <alignment vertical="center"/>
    </xf>
    <xf numFmtId="0" fontId="0" fillId="0" borderId="0" applyProtection="0">
      <alignment vertical="center"/>
    </xf>
    <xf numFmtId="0" fontId="66" fillId="0" borderId="0" applyProtection="0">
      <alignment vertical="center"/>
    </xf>
    <xf numFmtId="0" fontId="18" fillId="0" borderId="0" applyProtection="0">
      <alignment vertical="center"/>
    </xf>
    <xf numFmtId="0" fontId="18" fillId="0" borderId="0" applyProtection="0">
      <alignment vertical="center"/>
    </xf>
    <xf numFmtId="0" fontId="18" fillId="0" borderId="0">
      <alignment vertical="center"/>
    </xf>
    <xf numFmtId="0" fontId="18" fillId="0" borderId="0">
      <alignment vertical="center"/>
    </xf>
    <xf numFmtId="0" fontId="66" fillId="0" borderId="0" applyProtection="0">
      <alignment vertical="center"/>
    </xf>
    <xf numFmtId="0" fontId="18" fillId="0" borderId="0" applyProtection="0">
      <alignment vertical="center"/>
    </xf>
    <xf numFmtId="0" fontId="18" fillId="0" borderId="0" applyProtection="0">
      <alignment vertical="center"/>
    </xf>
    <xf numFmtId="0" fontId="18" fillId="0" borderId="0">
      <alignment vertical="center"/>
    </xf>
    <xf numFmtId="0" fontId="18" fillId="0" borderId="0">
      <alignment vertical="center"/>
    </xf>
    <xf numFmtId="0" fontId="66" fillId="0" borderId="0" applyProtection="0">
      <alignment vertical="center"/>
    </xf>
    <xf numFmtId="0" fontId="18" fillId="0" borderId="0" applyProtection="0">
      <alignment vertical="center"/>
    </xf>
    <xf numFmtId="0" fontId="18" fillId="0" borderId="0" applyProtection="0">
      <alignment vertical="center"/>
    </xf>
    <xf numFmtId="0" fontId="18" fillId="0" borderId="0">
      <alignment vertical="center"/>
    </xf>
    <xf numFmtId="0" fontId="18" fillId="0" borderId="0">
      <alignment vertical="center"/>
    </xf>
    <xf numFmtId="0" fontId="66" fillId="0" borderId="0" applyProtection="0">
      <alignment vertical="center"/>
    </xf>
    <xf numFmtId="0" fontId="18" fillId="0" borderId="0" applyProtection="0">
      <alignment vertical="center"/>
    </xf>
    <xf numFmtId="0" fontId="18" fillId="0" borderId="0" applyProtection="0">
      <alignment vertical="center"/>
    </xf>
    <xf numFmtId="0" fontId="18" fillId="0" borderId="0">
      <alignment vertical="center"/>
    </xf>
    <xf numFmtId="0" fontId="18" fillId="0" borderId="0">
      <alignment vertical="center"/>
    </xf>
    <xf numFmtId="0" fontId="66" fillId="0" borderId="0" applyProtection="0">
      <alignment vertical="center"/>
    </xf>
    <xf numFmtId="0" fontId="18" fillId="0" borderId="0" applyProtection="0">
      <alignment vertical="center"/>
    </xf>
    <xf numFmtId="0" fontId="18" fillId="0" borderId="0" applyProtection="0">
      <alignment vertical="center"/>
    </xf>
    <xf numFmtId="0" fontId="18" fillId="0" borderId="0">
      <alignment vertical="center"/>
    </xf>
    <xf numFmtId="0" fontId="18" fillId="0" borderId="0">
      <alignment vertical="center"/>
    </xf>
    <xf numFmtId="0" fontId="66" fillId="0" borderId="0" applyProtection="0">
      <alignment vertical="center"/>
    </xf>
    <xf numFmtId="0" fontId="18"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Protection="0">
      <alignment vertical="center"/>
    </xf>
    <xf numFmtId="0" fontId="18" fillId="0" borderId="0">
      <alignment vertical="center"/>
    </xf>
    <xf numFmtId="0" fontId="66" fillId="0" borderId="0" applyProtection="0">
      <alignment vertical="center"/>
    </xf>
    <xf numFmtId="0" fontId="18" fillId="0" borderId="0">
      <alignment vertical="center"/>
    </xf>
    <xf numFmtId="0" fontId="18" fillId="0" borderId="0">
      <alignment vertical="center"/>
    </xf>
    <xf numFmtId="0" fontId="66" fillId="0" borderId="0" applyProtection="0">
      <alignment vertical="center"/>
    </xf>
    <xf numFmtId="0" fontId="18" fillId="0" borderId="0">
      <alignment vertical="center"/>
    </xf>
    <xf numFmtId="0" fontId="18" fillId="0" borderId="0">
      <alignment vertical="center"/>
    </xf>
    <xf numFmtId="0" fontId="66" fillId="0" borderId="0" applyProtection="0">
      <alignment vertical="center"/>
    </xf>
    <xf numFmtId="0" fontId="18" fillId="0" borderId="0">
      <alignment vertical="center"/>
    </xf>
    <xf numFmtId="0" fontId="0" fillId="0" borderId="0">
      <alignment vertical="center"/>
    </xf>
    <xf numFmtId="0" fontId="66" fillId="0" borderId="0" applyProtection="0">
      <alignment vertical="center"/>
    </xf>
    <xf numFmtId="0" fontId="0" fillId="0" borderId="0">
      <alignment vertical="center"/>
    </xf>
    <xf numFmtId="0" fontId="0" fillId="0" borderId="0">
      <alignment vertical="center"/>
    </xf>
    <xf numFmtId="0" fontId="66" fillId="0" borderId="0" applyProtection="0">
      <alignment vertical="center"/>
    </xf>
    <xf numFmtId="0" fontId="66" fillId="0" borderId="0" applyProtection="0">
      <alignment vertical="center"/>
    </xf>
    <xf numFmtId="0" fontId="66" fillId="0" borderId="0">
      <alignment vertical="center"/>
    </xf>
    <xf numFmtId="0" fontId="0" fillId="0" borderId="0">
      <alignment vertical="center"/>
    </xf>
    <xf numFmtId="0" fontId="18" fillId="0" borderId="0" applyProtection="0">
      <alignment vertical="center"/>
    </xf>
    <xf numFmtId="0" fontId="18" fillId="0" borderId="0">
      <alignment vertical="center"/>
    </xf>
    <xf numFmtId="0" fontId="18" fillId="0" borderId="0" applyProtection="0">
      <alignment vertical="center"/>
    </xf>
    <xf numFmtId="0" fontId="66" fillId="0" borderId="0" applyProtection="0">
      <alignment vertical="center"/>
    </xf>
    <xf numFmtId="0" fontId="66" fillId="0" borderId="0" applyProtection="0">
      <alignment vertical="center"/>
    </xf>
    <xf numFmtId="0" fontId="66" fillId="0" borderId="0" applyProtection="0">
      <alignment vertical="center"/>
    </xf>
    <xf numFmtId="0" fontId="66" fillId="0" borderId="0" applyProtection="0">
      <alignment vertical="center"/>
    </xf>
    <xf numFmtId="0" fontId="66" fillId="0" borderId="0" applyProtection="0">
      <alignment vertical="center"/>
    </xf>
    <xf numFmtId="0" fontId="66" fillId="0" borderId="0" applyProtection="0">
      <alignment vertical="center"/>
    </xf>
    <xf numFmtId="0" fontId="18" fillId="0" borderId="0" applyProtection="0">
      <alignment vertical="center"/>
    </xf>
    <xf numFmtId="0" fontId="18" fillId="0" borderId="0">
      <alignment vertical="center"/>
    </xf>
    <xf numFmtId="0" fontId="66" fillId="0" borderId="0" applyProtection="0">
      <alignment vertical="center"/>
    </xf>
    <xf numFmtId="0" fontId="18" fillId="0" borderId="0">
      <alignment vertical="center"/>
    </xf>
    <xf numFmtId="0" fontId="66" fillId="0" borderId="0" applyProtection="0">
      <alignment vertical="center"/>
    </xf>
    <xf numFmtId="0" fontId="66" fillId="0" borderId="0" applyProtection="0">
      <alignment vertical="center"/>
    </xf>
    <xf numFmtId="0" fontId="66" fillId="0" borderId="0" applyProtection="0">
      <alignment vertical="center"/>
    </xf>
    <xf numFmtId="0" fontId="66" fillId="0" borderId="0" applyProtection="0">
      <alignment vertical="center"/>
    </xf>
    <xf numFmtId="0" fontId="66" fillId="0" borderId="0" applyProtection="0">
      <alignment vertical="center"/>
    </xf>
    <xf numFmtId="0" fontId="66" fillId="0" borderId="0" applyProtection="0">
      <alignment vertical="center"/>
    </xf>
    <xf numFmtId="0" fontId="66" fillId="0" borderId="0" applyProtection="0">
      <alignment vertical="center"/>
    </xf>
    <xf numFmtId="0" fontId="66" fillId="0" borderId="0" applyProtection="0">
      <alignment vertical="center"/>
    </xf>
    <xf numFmtId="0" fontId="66" fillId="0" borderId="0">
      <alignment vertical="center"/>
    </xf>
    <xf numFmtId="0" fontId="66" fillId="0" borderId="0"/>
    <xf numFmtId="0" fontId="18" fillId="0" borderId="0" applyProtection="0">
      <alignment vertical="center"/>
    </xf>
    <xf numFmtId="0" fontId="18" fillId="0" borderId="0">
      <alignment vertical="center"/>
    </xf>
    <xf numFmtId="0" fontId="18" fillId="0" borderId="0">
      <alignment vertical="center"/>
    </xf>
    <xf numFmtId="0" fontId="66" fillId="0" borderId="0" applyProtection="0">
      <alignment vertical="center"/>
    </xf>
    <xf numFmtId="0" fontId="18" fillId="0" borderId="0" applyProtection="0">
      <alignment vertical="center"/>
    </xf>
    <xf numFmtId="0" fontId="18" fillId="0" borderId="0" applyProtection="0">
      <alignment vertical="center"/>
    </xf>
    <xf numFmtId="0" fontId="18" fillId="0" borderId="0">
      <alignment vertical="center"/>
    </xf>
    <xf numFmtId="0" fontId="18" fillId="0" borderId="0">
      <alignment vertical="center"/>
    </xf>
    <xf numFmtId="0" fontId="66" fillId="0" borderId="0" applyProtection="0">
      <alignment vertical="center"/>
    </xf>
    <xf numFmtId="0" fontId="18" fillId="0" borderId="0" applyProtection="0">
      <alignment vertical="center"/>
    </xf>
    <xf numFmtId="0" fontId="18" fillId="0" borderId="0" applyProtection="0">
      <alignment vertical="center"/>
    </xf>
    <xf numFmtId="0" fontId="18" fillId="0" borderId="0">
      <alignment vertical="center"/>
    </xf>
    <xf numFmtId="0" fontId="18" fillId="0" borderId="0">
      <alignment vertical="center"/>
    </xf>
    <xf numFmtId="0" fontId="66" fillId="0" borderId="0" applyProtection="0">
      <alignment vertical="center"/>
    </xf>
    <xf numFmtId="0" fontId="18" fillId="0" borderId="0" applyProtection="0">
      <alignment vertical="center"/>
    </xf>
    <xf numFmtId="0" fontId="18" fillId="0" borderId="0" applyProtection="0">
      <alignment vertical="center"/>
    </xf>
    <xf numFmtId="0" fontId="18" fillId="0" borderId="0">
      <alignment vertical="center"/>
    </xf>
    <xf numFmtId="0" fontId="18" fillId="0" borderId="0">
      <alignment vertical="center"/>
    </xf>
    <xf numFmtId="0" fontId="66" fillId="0" borderId="0" applyProtection="0">
      <alignment vertical="center"/>
    </xf>
    <xf numFmtId="0" fontId="18" fillId="0" borderId="0" applyProtection="0">
      <alignment vertical="center"/>
    </xf>
    <xf numFmtId="0" fontId="18" fillId="0" borderId="0" applyProtection="0">
      <alignment vertical="center"/>
    </xf>
    <xf numFmtId="0" fontId="18" fillId="0" borderId="0">
      <alignment vertical="center"/>
    </xf>
    <xf numFmtId="0" fontId="18" fillId="0" borderId="0">
      <alignment vertical="center"/>
    </xf>
    <xf numFmtId="0" fontId="66" fillId="0" borderId="0" applyProtection="0">
      <alignment vertical="center"/>
    </xf>
    <xf numFmtId="0" fontId="18" fillId="0" borderId="0" applyProtection="0">
      <alignment vertical="center"/>
    </xf>
    <xf numFmtId="0" fontId="18" fillId="0" borderId="0" applyProtection="0">
      <alignment vertical="center"/>
    </xf>
    <xf numFmtId="0" fontId="18" fillId="0" borderId="0">
      <alignment vertical="center"/>
    </xf>
    <xf numFmtId="0" fontId="18" fillId="0" borderId="0">
      <alignment vertical="center"/>
    </xf>
    <xf numFmtId="0" fontId="66" fillId="0" borderId="0" applyProtection="0">
      <alignment vertical="center"/>
    </xf>
    <xf numFmtId="0" fontId="18" fillId="0" borderId="0" applyProtection="0">
      <alignment vertical="center"/>
    </xf>
    <xf numFmtId="0" fontId="18" fillId="0" borderId="0" applyProtection="0">
      <alignment vertical="center"/>
    </xf>
    <xf numFmtId="0" fontId="18" fillId="0" borderId="0">
      <alignment vertical="center"/>
    </xf>
    <xf numFmtId="0" fontId="18" fillId="0" borderId="0">
      <alignment vertical="center"/>
    </xf>
    <xf numFmtId="0" fontId="66" fillId="0" borderId="0" applyProtection="0">
      <alignment vertical="center"/>
    </xf>
    <xf numFmtId="0" fontId="18" fillId="0" borderId="0" applyProtection="0">
      <alignment vertical="center"/>
    </xf>
    <xf numFmtId="0" fontId="66"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pplyProtection="0">
      <alignment vertical="center"/>
    </xf>
    <xf numFmtId="0" fontId="0" fillId="0" borderId="0">
      <alignment vertical="center"/>
    </xf>
    <xf numFmtId="0" fontId="18" fillId="0" borderId="0">
      <alignment vertical="center"/>
    </xf>
    <xf numFmtId="0" fontId="66" fillId="0" borderId="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66" fillId="0" borderId="0">
      <alignment vertical="center"/>
    </xf>
    <xf numFmtId="0" fontId="18" fillId="0" borderId="0">
      <alignment vertical="center"/>
    </xf>
    <xf numFmtId="0" fontId="18" fillId="0" borderId="0">
      <alignment vertical="center"/>
    </xf>
    <xf numFmtId="0" fontId="18" fillId="0" borderId="0">
      <alignment vertical="center"/>
    </xf>
    <xf numFmtId="0" fontId="66" fillId="0" borderId="0" applyProtection="0">
      <alignment vertical="center"/>
    </xf>
    <xf numFmtId="0" fontId="18" fillId="0" borderId="0">
      <alignment vertical="center"/>
    </xf>
    <xf numFmtId="0" fontId="18" fillId="0" borderId="0">
      <alignment vertical="center"/>
    </xf>
    <xf numFmtId="0" fontId="66" fillId="0" borderId="0">
      <alignment vertical="center"/>
    </xf>
    <xf numFmtId="0" fontId="66" fillId="0" borderId="0">
      <alignment vertical="center"/>
    </xf>
    <xf numFmtId="0" fontId="6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0" fillId="0" borderId="0" applyNumberFormat="0" applyFill="0" applyBorder="0" applyAlignment="0" applyProtection="0">
      <alignment vertical="center"/>
    </xf>
    <xf numFmtId="0" fontId="111" fillId="0" borderId="0" applyProtection="0">
      <alignment vertical="center"/>
    </xf>
    <xf numFmtId="9" fontId="0" fillId="0" borderId="0" applyFont="0" applyFill="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4" fillId="50" borderId="0" applyNumberFormat="0" applyBorder="0" applyAlignment="0" applyProtection="0">
      <alignment vertical="center"/>
    </xf>
    <xf numFmtId="0" fontId="114" fillId="50" borderId="0" applyNumberFormat="0" applyBorder="0" applyAlignment="0" applyProtection="0">
      <alignment vertical="center"/>
    </xf>
    <xf numFmtId="0" fontId="114" fillId="50" borderId="0" applyNumberFormat="0" applyBorder="0" applyAlignment="0" applyProtection="0">
      <alignment vertical="center"/>
    </xf>
    <xf numFmtId="0" fontId="114" fillId="50" borderId="0" applyNumberFormat="0" applyBorder="0" applyAlignment="0" applyProtection="0">
      <alignment vertical="center"/>
    </xf>
    <xf numFmtId="0" fontId="114"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73"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73"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4" fillId="50" borderId="0" applyNumberFormat="0" applyBorder="0" applyAlignment="0" applyProtection="0">
      <alignment vertical="center"/>
    </xf>
    <xf numFmtId="0" fontId="114" fillId="50" borderId="0" applyNumberFormat="0" applyBorder="0" applyAlignment="0" applyProtection="0">
      <alignment vertical="center"/>
    </xf>
    <xf numFmtId="0" fontId="114" fillId="50" borderId="0" applyNumberFormat="0" applyBorder="0" applyAlignment="0" applyProtection="0">
      <alignment vertical="center"/>
    </xf>
    <xf numFmtId="0" fontId="114" fillId="50" borderId="0" applyNumberFormat="0" applyBorder="0" applyAlignment="0" applyProtection="0">
      <alignment vertical="center"/>
    </xf>
    <xf numFmtId="0" fontId="114" fillId="5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73"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5"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73"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73"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4" fillId="10" borderId="0" applyNumberFormat="0" applyBorder="0" applyAlignment="0" applyProtection="0">
      <alignment vertical="center"/>
    </xf>
    <xf numFmtId="0" fontId="114" fillId="10" borderId="0" applyNumberFormat="0" applyBorder="0" applyAlignment="0" applyProtection="0">
      <alignment vertical="center"/>
    </xf>
    <xf numFmtId="0" fontId="114" fillId="10" borderId="0" applyNumberFormat="0" applyBorder="0" applyAlignment="0" applyProtection="0">
      <alignment vertical="center"/>
    </xf>
    <xf numFmtId="0" fontId="114" fillId="10" borderId="0" applyNumberFormat="0" applyBorder="0" applyAlignment="0" applyProtection="0">
      <alignment vertical="center"/>
    </xf>
    <xf numFmtId="0" fontId="114"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Protection="0">
      <alignment vertical="center"/>
    </xf>
    <xf numFmtId="0" fontId="112" fillId="10" borderId="0" applyNumberFormat="0" applyBorder="0" applyAlignment="0" applyProtection="0">
      <alignment vertical="center"/>
    </xf>
    <xf numFmtId="0" fontId="113" fillId="73"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113" fillId="73" borderId="0" applyNumberFormat="0" applyBorder="0" applyAlignment="0" applyProtection="0">
      <alignment vertical="center"/>
    </xf>
    <xf numFmtId="0" fontId="113" fillId="73"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113" fillId="73" borderId="0" applyNumberFormat="0" applyBorder="0" applyAlignment="0" applyProtection="0">
      <alignment vertical="center"/>
    </xf>
    <xf numFmtId="0" fontId="113" fillId="73" borderId="0" applyNumberFormat="0" applyBorder="0" applyAlignment="0" applyProtection="0">
      <alignment vertical="center"/>
    </xf>
    <xf numFmtId="0" fontId="0" fillId="10" borderId="0" applyProtection="0">
      <alignment vertical="center"/>
    </xf>
    <xf numFmtId="0" fontId="113" fillId="73" borderId="0" applyNumberFormat="0" applyBorder="0" applyAlignment="0" applyProtection="0">
      <alignment vertical="center"/>
    </xf>
    <xf numFmtId="0" fontId="113" fillId="73" borderId="0" applyNumberFormat="0" applyBorder="0" applyAlignment="0" applyProtection="0">
      <alignment vertical="center"/>
    </xf>
    <xf numFmtId="0" fontId="113" fillId="73"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3" fillId="73" borderId="0" applyNumberFormat="0" applyBorder="0" applyAlignment="0" applyProtection="0">
      <alignment vertical="center"/>
    </xf>
    <xf numFmtId="0" fontId="0" fillId="10" borderId="0" applyNumberFormat="0" applyBorder="0" applyAlignment="0" applyProtection="0">
      <alignment vertical="center"/>
    </xf>
    <xf numFmtId="0" fontId="113" fillId="10" borderId="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112" fillId="10" borderId="0" applyProtection="0">
      <alignment vertical="center"/>
    </xf>
    <xf numFmtId="0" fontId="113" fillId="10" borderId="0" applyNumberFormat="0" applyBorder="0" applyAlignment="0" applyProtection="0">
      <alignment vertical="center"/>
    </xf>
    <xf numFmtId="0" fontId="113" fillId="10" borderId="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Protection="0">
      <alignment vertical="center"/>
    </xf>
    <xf numFmtId="0" fontId="113" fillId="10" borderId="0" applyNumberFormat="0" applyBorder="0" applyAlignment="0" applyProtection="0">
      <alignment vertical="center"/>
    </xf>
    <xf numFmtId="0" fontId="113" fillId="10" borderId="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3" fillId="10" borderId="0" applyNumberFormat="0" applyBorder="0" applyAlignment="0" applyProtection="0">
      <alignment vertical="center"/>
    </xf>
    <xf numFmtId="0" fontId="113" fillId="10" borderId="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1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3" fillId="50" borderId="0" applyNumberFormat="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5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6" fillId="10" borderId="0" applyNumberFormat="0" applyBorder="0" applyAlignment="0" applyProtection="0">
      <alignment vertical="center"/>
    </xf>
    <xf numFmtId="0" fontId="116" fillId="10" borderId="0" applyNumberFormat="0" applyBorder="0" applyAlignment="0" applyProtection="0">
      <alignment vertical="center"/>
    </xf>
    <xf numFmtId="0" fontId="116" fillId="10" borderId="0" applyNumberFormat="0" applyBorder="0" applyAlignment="0" applyProtection="0">
      <alignment vertical="center"/>
    </xf>
    <xf numFmtId="0" fontId="116" fillId="10" borderId="0" applyNumberFormat="0" applyBorder="0" applyAlignment="0" applyProtection="0">
      <alignment vertical="center"/>
    </xf>
    <xf numFmtId="0" fontId="116" fillId="10" borderId="0" applyNumberFormat="0" applyBorder="0" applyAlignment="0" applyProtection="0">
      <alignment vertical="center"/>
    </xf>
    <xf numFmtId="0" fontId="114" fillId="50" borderId="0" applyNumberFormat="0" applyBorder="0" applyAlignment="0" applyProtection="0">
      <alignment vertical="center"/>
    </xf>
    <xf numFmtId="0" fontId="114" fillId="50" borderId="0" applyNumberFormat="0" applyBorder="0" applyAlignment="0" applyProtection="0">
      <alignment vertical="center"/>
    </xf>
    <xf numFmtId="0" fontId="114" fillId="50" borderId="0" applyNumberFormat="0" applyBorder="0" applyAlignment="0" applyProtection="0">
      <alignment vertical="center"/>
    </xf>
    <xf numFmtId="0" fontId="114" fillId="50" borderId="0" applyNumberFormat="0" applyBorder="0" applyAlignment="0" applyProtection="0">
      <alignment vertical="center"/>
    </xf>
    <xf numFmtId="0" fontId="114" fillId="50" borderId="0" applyNumberFormat="0" applyBorder="0" applyAlignment="0" applyProtection="0">
      <alignment vertical="center"/>
    </xf>
    <xf numFmtId="0" fontId="116" fillId="10" borderId="0" applyNumberFormat="0" applyBorder="0" applyAlignment="0" applyProtection="0">
      <alignment vertical="center"/>
    </xf>
    <xf numFmtId="0" fontId="116" fillId="10" borderId="0" applyNumberFormat="0" applyBorder="0" applyAlignment="0" applyProtection="0">
      <alignment vertical="center"/>
    </xf>
    <xf numFmtId="0" fontId="116" fillId="10" borderId="0" applyNumberFormat="0" applyBorder="0" applyAlignment="0" applyProtection="0">
      <alignment vertical="center"/>
    </xf>
    <xf numFmtId="0" fontId="116" fillId="10" borderId="0" applyNumberFormat="0" applyBorder="0" applyAlignment="0" applyProtection="0">
      <alignment vertical="center"/>
    </xf>
    <xf numFmtId="0" fontId="116"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NumberFormat="0" applyBorder="0" applyAlignment="0" applyProtection="0">
      <alignment vertical="center"/>
    </xf>
    <xf numFmtId="0" fontId="0" fillId="10" borderId="0" applyProtection="0">
      <alignment vertical="center"/>
    </xf>
    <xf numFmtId="0" fontId="0" fillId="10" borderId="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5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3" fillId="7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6" fillId="10" borderId="0" applyNumberFormat="0" applyBorder="0" applyAlignment="0" applyProtection="0">
      <alignment vertical="center"/>
    </xf>
    <xf numFmtId="0" fontId="0" fillId="0" borderId="0">
      <alignment vertical="center"/>
    </xf>
    <xf numFmtId="0" fontId="0" fillId="0" borderId="0">
      <alignment vertical="center"/>
    </xf>
    <xf numFmtId="0" fontId="116"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6"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5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112" fillId="10" borderId="0" applyProtection="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6"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112" fillId="10" borderId="0" applyProtection="0">
      <alignment vertical="center"/>
    </xf>
    <xf numFmtId="0" fontId="0" fillId="0" borderId="0">
      <alignment vertical="center"/>
    </xf>
    <xf numFmtId="0" fontId="0" fillId="0" borderId="0">
      <alignment vertical="center"/>
    </xf>
    <xf numFmtId="0" fontId="116"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112" fillId="10" borderId="0" applyProtection="0">
      <alignment vertical="center"/>
    </xf>
    <xf numFmtId="0" fontId="112" fillId="10" borderId="0" applyNumberFormat="0" applyBorder="0" applyAlignment="0" applyProtection="0">
      <alignment vertical="center"/>
    </xf>
    <xf numFmtId="0" fontId="112" fillId="10" borderId="0" applyProtection="0">
      <alignment vertical="center"/>
    </xf>
    <xf numFmtId="0" fontId="0" fillId="0" borderId="0">
      <alignment vertical="center"/>
    </xf>
    <xf numFmtId="0" fontId="0" fillId="0" borderId="0">
      <alignment vertical="center"/>
    </xf>
    <xf numFmtId="0" fontId="112"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7"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0" borderId="32" applyNumberFormat="0" applyFill="0" applyAlignment="0" applyProtection="0">
      <alignment vertical="center"/>
    </xf>
    <xf numFmtId="0" fontId="0" fillId="0" borderId="0">
      <alignment vertical="center"/>
    </xf>
    <xf numFmtId="0" fontId="42" fillId="0" borderId="32"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0" borderId="32" applyNumberFormat="0" applyFill="0" applyAlignment="0" applyProtection="0">
      <alignment vertical="center"/>
    </xf>
    <xf numFmtId="0" fontId="0" fillId="0" borderId="0">
      <alignment vertical="center"/>
    </xf>
    <xf numFmtId="0" fontId="42" fillId="0" borderId="32"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0" borderId="32" applyNumberFormat="0" applyFill="0" applyAlignment="0" applyProtection="0">
      <alignment vertical="center"/>
    </xf>
    <xf numFmtId="0" fontId="0" fillId="0" borderId="0">
      <alignment vertical="center"/>
    </xf>
    <xf numFmtId="0" fontId="42" fillId="0" borderId="32"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0" borderId="32" applyNumberFormat="0" applyFill="0" applyAlignment="0" applyProtection="0">
      <alignment vertical="center"/>
    </xf>
    <xf numFmtId="0" fontId="0" fillId="0" borderId="0">
      <alignment vertical="center"/>
    </xf>
    <xf numFmtId="0" fontId="42" fillId="0" borderId="32" applyProtection="0">
      <alignment vertical="center"/>
    </xf>
    <xf numFmtId="0" fontId="0" fillId="0" borderId="0">
      <alignment vertical="center"/>
    </xf>
    <xf numFmtId="0" fontId="42" fillId="0" borderId="32" applyNumberFormat="0" applyFill="0" applyAlignment="0" applyProtection="0">
      <alignment vertical="center"/>
    </xf>
    <xf numFmtId="0" fontId="0" fillId="0" borderId="0">
      <alignment vertical="center"/>
    </xf>
    <xf numFmtId="0" fontId="0" fillId="0" borderId="0">
      <alignment vertical="center"/>
    </xf>
    <xf numFmtId="0" fontId="42" fillId="0" borderId="3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0" borderId="33" applyNumberFormat="0" applyFill="0" applyAlignment="0" applyProtection="0">
      <alignment vertical="center"/>
    </xf>
    <xf numFmtId="0" fontId="0" fillId="0" borderId="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0" fillId="0" borderId="0">
      <alignment vertical="center"/>
    </xf>
    <xf numFmtId="0" fontId="42" fillId="0" borderId="32" applyProtection="0">
      <alignment vertical="center"/>
    </xf>
    <xf numFmtId="0" fontId="0" fillId="0" borderId="0">
      <alignment vertical="center"/>
    </xf>
    <xf numFmtId="0" fontId="42" fillId="0" borderId="32" applyProtection="0">
      <alignment vertical="center"/>
    </xf>
    <xf numFmtId="0" fontId="42" fillId="0" borderId="32" applyNumberFormat="0" applyFill="0" applyAlignment="0" applyProtection="0">
      <alignment vertical="center"/>
    </xf>
    <xf numFmtId="0" fontId="0" fillId="0" borderId="0">
      <alignment vertical="center"/>
    </xf>
    <xf numFmtId="0" fontId="0" fillId="0" borderId="0">
      <alignment vertical="center"/>
    </xf>
    <xf numFmtId="0" fontId="42" fillId="0" borderId="32" applyNumberFormat="0" applyFill="0" applyAlignment="0" applyProtection="0">
      <alignment vertical="center"/>
    </xf>
    <xf numFmtId="0" fontId="0" fillId="0" borderId="0">
      <alignment vertical="center"/>
    </xf>
    <xf numFmtId="0" fontId="0" fillId="0" borderId="0">
      <alignment vertical="center"/>
    </xf>
    <xf numFmtId="0" fontId="42" fillId="0" borderId="32" applyNumberFormat="0" applyFill="0" applyAlignment="0" applyProtection="0">
      <alignment vertical="center"/>
    </xf>
    <xf numFmtId="0" fontId="0" fillId="0" borderId="0">
      <alignment vertical="center"/>
    </xf>
    <xf numFmtId="0" fontId="0" fillId="0" borderId="0">
      <alignment vertical="center"/>
    </xf>
    <xf numFmtId="0" fontId="42" fillId="0" borderId="32" applyNumberFormat="0" applyFill="0" applyAlignment="0" applyProtection="0">
      <alignment vertical="center"/>
    </xf>
    <xf numFmtId="0" fontId="0" fillId="0" borderId="0">
      <alignment vertical="center"/>
    </xf>
    <xf numFmtId="0" fontId="0" fillId="0" borderId="0">
      <alignment vertical="center"/>
    </xf>
    <xf numFmtId="0" fontId="42" fillId="0" borderId="32" applyNumberFormat="0" applyFill="0" applyAlignment="0" applyProtection="0">
      <alignment vertical="center"/>
    </xf>
    <xf numFmtId="0" fontId="0" fillId="0" borderId="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2" fillId="0" borderId="32" applyProtection="0">
      <alignment vertical="center"/>
    </xf>
    <xf numFmtId="0" fontId="0" fillId="0" borderId="0">
      <alignment vertical="center"/>
    </xf>
    <xf numFmtId="0" fontId="0" fillId="0" borderId="0">
      <alignment vertical="center"/>
    </xf>
    <xf numFmtId="0" fontId="0" fillId="0" borderId="0">
      <alignment vertical="center"/>
    </xf>
    <xf numFmtId="0" fontId="42" fillId="0" borderId="32" applyNumberFormat="0" applyFill="0" applyAlignment="0" applyProtection="0">
      <alignment vertical="center"/>
    </xf>
    <xf numFmtId="0" fontId="0" fillId="0" borderId="0">
      <alignment vertical="center"/>
    </xf>
    <xf numFmtId="0" fontId="42" fillId="0" borderId="32" applyProtection="0">
      <alignment vertical="center"/>
    </xf>
    <xf numFmtId="0" fontId="0" fillId="0" borderId="0">
      <alignment vertical="center"/>
    </xf>
    <xf numFmtId="0" fontId="0" fillId="0" borderId="0">
      <alignment vertical="center"/>
    </xf>
    <xf numFmtId="0" fontId="42" fillId="0" borderId="32" applyProtection="0">
      <alignment vertical="center"/>
    </xf>
    <xf numFmtId="0" fontId="0" fillId="0" borderId="0">
      <alignment vertical="center"/>
    </xf>
    <xf numFmtId="0" fontId="0" fillId="0" borderId="0">
      <alignment vertical="center"/>
    </xf>
    <xf numFmtId="0" fontId="0" fillId="0" borderId="0">
      <alignment vertical="center"/>
    </xf>
    <xf numFmtId="0" fontId="42" fillId="0" borderId="32" applyNumberFormat="0" applyFill="0" applyAlignment="0" applyProtection="0">
      <alignment vertical="center"/>
    </xf>
    <xf numFmtId="0" fontId="0" fillId="0" borderId="0">
      <alignment vertical="center"/>
    </xf>
    <xf numFmtId="0" fontId="42" fillId="0" borderId="32" applyProtection="0">
      <alignment vertical="center"/>
    </xf>
    <xf numFmtId="0" fontId="0" fillId="0" borderId="0">
      <alignment vertical="center"/>
    </xf>
    <xf numFmtId="0" fontId="0" fillId="0" borderId="0">
      <alignment vertical="center"/>
    </xf>
    <xf numFmtId="0" fontId="42" fillId="0" borderId="32" applyProtection="0">
      <alignment vertical="center"/>
    </xf>
    <xf numFmtId="0" fontId="0" fillId="0" borderId="0">
      <alignment vertical="center"/>
    </xf>
    <xf numFmtId="0" fontId="0" fillId="0" borderId="0">
      <alignment vertical="center"/>
    </xf>
    <xf numFmtId="0" fontId="0" fillId="0" borderId="0">
      <alignment vertical="center"/>
    </xf>
    <xf numFmtId="0" fontId="42" fillId="0" borderId="32" applyNumberFormat="0" applyFill="0" applyAlignment="0" applyProtection="0">
      <alignment vertical="center"/>
    </xf>
    <xf numFmtId="0" fontId="0" fillId="0" borderId="0">
      <alignment vertical="center"/>
    </xf>
    <xf numFmtId="0" fontId="42" fillId="0" borderId="32" applyProtection="0">
      <alignment vertical="center"/>
    </xf>
    <xf numFmtId="0" fontId="0" fillId="0" borderId="0">
      <alignment vertical="center"/>
    </xf>
    <xf numFmtId="0" fontId="0" fillId="0" borderId="0">
      <alignment vertical="center"/>
    </xf>
    <xf numFmtId="0" fontId="42" fillId="0" borderId="32" applyProtection="0">
      <alignment vertical="center"/>
    </xf>
    <xf numFmtId="0" fontId="0" fillId="0" borderId="0">
      <alignment vertical="center"/>
    </xf>
    <xf numFmtId="0" fontId="0" fillId="0" borderId="0">
      <alignment vertical="center"/>
    </xf>
    <xf numFmtId="0" fontId="0" fillId="0" borderId="0">
      <alignment vertical="center"/>
    </xf>
    <xf numFmtId="0" fontId="42" fillId="0" borderId="32" applyNumberFormat="0" applyFill="0" applyAlignment="0" applyProtection="0">
      <alignment vertical="center"/>
    </xf>
    <xf numFmtId="0" fontId="0" fillId="0" borderId="0">
      <alignment vertical="center"/>
    </xf>
    <xf numFmtId="0" fontId="42" fillId="0" borderId="32" applyProtection="0">
      <alignment vertical="center"/>
    </xf>
    <xf numFmtId="0" fontId="0" fillId="0" borderId="0">
      <alignment vertical="center"/>
    </xf>
    <xf numFmtId="0" fontId="0" fillId="0" borderId="0">
      <alignment vertical="center"/>
    </xf>
    <xf numFmtId="0" fontId="42" fillId="0" borderId="32" applyProtection="0">
      <alignment vertical="center"/>
    </xf>
    <xf numFmtId="0" fontId="0" fillId="0" borderId="0">
      <alignment vertical="center"/>
    </xf>
    <xf numFmtId="0" fontId="0" fillId="0" borderId="0">
      <alignment vertical="center"/>
    </xf>
    <xf numFmtId="0" fontId="0" fillId="0" borderId="0">
      <alignment vertical="center"/>
    </xf>
    <xf numFmtId="0" fontId="42" fillId="0" borderId="32" applyNumberFormat="0" applyFill="0" applyAlignment="0" applyProtection="0">
      <alignment vertical="center"/>
    </xf>
    <xf numFmtId="0" fontId="0" fillId="0" borderId="0">
      <alignment vertical="center"/>
    </xf>
    <xf numFmtId="0" fontId="42" fillId="0" borderId="32" applyProtection="0">
      <alignment vertical="center"/>
    </xf>
    <xf numFmtId="0" fontId="0" fillId="0" borderId="0">
      <alignment vertical="center"/>
    </xf>
    <xf numFmtId="0" fontId="0" fillId="0" borderId="0">
      <alignment vertical="center"/>
    </xf>
    <xf numFmtId="0" fontId="42" fillId="0" borderId="32" applyProtection="0">
      <alignment vertical="center"/>
    </xf>
    <xf numFmtId="0" fontId="0" fillId="0" borderId="0">
      <alignment vertical="center"/>
    </xf>
    <xf numFmtId="0" fontId="0" fillId="0" borderId="0">
      <alignment vertical="center"/>
    </xf>
    <xf numFmtId="0" fontId="0" fillId="0" borderId="0">
      <alignment vertical="center"/>
    </xf>
    <xf numFmtId="0" fontId="42" fillId="0" borderId="32" applyNumberFormat="0" applyFill="0" applyAlignment="0" applyProtection="0">
      <alignment vertical="center"/>
    </xf>
    <xf numFmtId="0" fontId="0" fillId="0" borderId="0">
      <alignment vertical="center"/>
    </xf>
    <xf numFmtId="0" fontId="42" fillId="0" borderId="32"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0" borderId="32" applyProtection="0">
      <alignment vertical="center"/>
    </xf>
    <xf numFmtId="0" fontId="42" fillId="0" borderId="32" applyNumberFormat="0" applyFill="0" applyAlignment="0" applyProtection="0">
      <alignment vertical="center"/>
    </xf>
    <xf numFmtId="0" fontId="0" fillId="0" borderId="0">
      <alignment vertical="center"/>
    </xf>
    <xf numFmtId="0" fontId="42" fillId="0" borderId="32" applyProtection="0">
      <alignment vertical="center"/>
    </xf>
    <xf numFmtId="0" fontId="0" fillId="0" borderId="0">
      <alignment vertical="center"/>
    </xf>
    <xf numFmtId="193" fontId="0" fillId="0" borderId="0" applyFont="0" applyFill="0" applyBorder="0" applyAlignment="0" applyProtection="0">
      <alignment vertical="center"/>
    </xf>
    <xf numFmtId="193" fontId="0" fillId="0" borderId="0" applyProtection="0">
      <alignment vertical="center"/>
    </xf>
    <xf numFmtId="193" fontId="0" fillId="0" borderId="0" applyProtection="0">
      <alignment vertical="center"/>
    </xf>
    <xf numFmtId="193" fontId="0" fillId="0" borderId="0" applyFont="0" applyFill="0" applyBorder="0" applyAlignment="0" applyProtection="0">
      <alignment vertical="center"/>
    </xf>
    <xf numFmtId="193" fontId="0" fillId="0" borderId="0" applyFont="0" applyFill="0" applyBorder="0" applyAlignment="0" applyProtection="0">
      <alignment vertical="center"/>
    </xf>
    <xf numFmtId="193" fontId="0" fillId="0" borderId="0" applyProtection="0">
      <alignment vertical="center"/>
    </xf>
    <xf numFmtId="193" fontId="0" fillId="0" borderId="0" applyProtection="0">
      <alignment vertical="center"/>
    </xf>
    <xf numFmtId="193" fontId="0" fillId="0" borderId="0" applyFont="0" applyFill="0" applyBorder="0" applyAlignment="0" applyProtection="0">
      <alignment vertical="center"/>
    </xf>
    <xf numFmtId="193" fontId="0" fillId="0" borderId="0" applyProtection="0">
      <alignment vertical="center"/>
    </xf>
    <xf numFmtId="193" fontId="0" fillId="0" borderId="0" applyProtection="0">
      <alignment vertical="center"/>
    </xf>
    <xf numFmtId="193" fontId="0" fillId="0" borderId="0" applyFont="0" applyFill="0" applyBorder="0" applyAlignment="0" applyProtection="0">
      <alignment vertical="center"/>
    </xf>
    <xf numFmtId="19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8" fillId="7" borderId="34" applyNumberFormat="0" applyAlignment="0" applyProtection="0">
      <alignment vertical="center"/>
    </xf>
    <xf numFmtId="0" fontId="0" fillId="0" borderId="0">
      <alignment vertical="center"/>
    </xf>
    <xf numFmtId="0" fontId="118" fillId="7" borderId="34"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8" fillId="7" borderId="34" applyNumberFormat="0" applyAlignment="0" applyProtection="0">
      <alignment vertical="center"/>
    </xf>
    <xf numFmtId="0" fontId="0" fillId="0" borderId="0">
      <alignment vertical="center"/>
    </xf>
    <xf numFmtId="0" fontId="118" fillId="7" borderId="34"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8" fillId="7" borderId="34" applyNumberFormat="0" applyAlignment="0" applyProtection="0">
      <alignment vertical="center"/>
    </xf>
    <xf numFmtId="0" fontId="0" fillId="0" borderId="0">
      <alignment vertical="center"/>
    </xf>
    <xf numFmtId="0" fontId="118" fillId="7" borderId="34"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8" fillId="7" borderId="34" applyNumberFormat="0" applyAlignment="0" applyProtection="0">
      <alignment vertical="center"/>
    </xf>
    <xf numFmtId="0" fontId="0" fillId="0" borderId="0">
      <alignment vertical="center"/>
    </xf>
    <xf numFmtId="0" fontId="118" fillId="7" borderId="34" applyProtection="0">
      <alignment vertical="center"/>
    </xf>
    <xf numFmtId="0" fontId="0" fillId="0" borderId="0">
      <alignment vertical="center"/>
    </xf>
    <xf numFmtId="0" fontId="118" fillId="7" borderId="34" applyNumberFormat="0" applyAlignment="0" applyProtection="0">
      <alignment vertical="center"/>
    </xf>
    <xf numFmtId="0" fontId="0" fillId="0" borderId="0">
      <alignment vertical="center"/>
    </xf>
    <xf numFmtId="0" fontId="0" fillId="0" borderId="0">
      <alignment vertical="center"/>
    </xf>
    <xf numFmtId="0" fontId="118" fillId="7" borderId="3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8" fillId="7" borderId="34" applyNumberFormat="0" applyAlignment="0" applyProtection="0">
      <alignment vertical="center"/>
    </xf>
    <xf numFmtId="0" fontId="0" fillId="0" borderId="0">
      <alignment vertical="center"/>
    </xf>
    <xf numFmtId="0" fontId="118" fillId="7" borderId="34" applyNumberFormat="0" applyAlignment="0" applyProtection="0">
      <alignment vertical="center"/>
    </xf>
    <xf numFmtId="0" fontId="118" fillId="7" borderId="34" applyNumberFormat="0" applyAlignment="0" applyProtection="0">
      <alignment vertical="center"/>
    </xf>
    <xf numFmtId="0" fontId="118" fillId="7" borderId="34" applyNumberFormat="0" applyAlignment="0" applyProtection="0">
      <alignment vertical="center"/>
    </xf>
    <xf numFmtId="0" fontId="118" fillId="7" borderId="34" applyNumberFormat="0" applyAlignment="0" applyProtection="0">
      <alignment vertical="center"/>
    </xf>
    <xf numFmtId="0" fontId="118" fillId="7" borderId="34" applyNumberFormat="0" applyAlignment="0" applyProtection="0">
      <alignment vertical="center"/>
    </xf>
    <xf numFmtId="0" fontId="0" fillId="0" borderId="0">
      <alignment vertical="center"/>
    </xf>
    <xf numFmtId="0" fontId="118" fillId="7" borderId="34" applyProtection="0">
      <alignment vertical="center"/>
    </xf>
    <xf numFmtId="0" fontId="0" fillId="0" borderId="0">
      <alignment vertical="center"/>
    </xf>
    <xf numFmtId="0" fontId="118" fillId="7" borderId="34" applyProtection="0">
      <alignment vertical="center"/>
    </xf>
    <xf numFmtId="0" fontId="118" fillId="7" borderId="34" applyNumberFormat="0" applyAlignment="0" applyProtection="0">
      <alignment vertical="center"/>
    </xf>
    <xf numFmtId="0" fontId="0" fillId="0" borderId="0">
      <alignment vertical="center"/>
    </xf>
    <xf numFmtId="0" fontId="0" fillId="0" borderId="0">
      <alignment vertical="center"/>
    </xf>
    <xf numFmtId="0" fontId="118" fillId="7" borderId="34" applyNumberFormat="0" applyAlignment="0" applyProtection="0">
      <alignment vertical="center"/>
    </xf>
    <xf numFmtId="0" fontId="0" fillId="0" borderId="0">
      <alignment vertical="center"/>
    </xf>
    <xf numFmtId="0" fontId="0" fillId="0" borderId="0">
      <alignment vertical="center"/>
    </xf>
    <xf numFmtId="0" fontId="118" fillId="7" borderId="34" applyNumberFormat="0" applyAlignment="0" applyProtection="0">
      <alignment vertical="center"/>
    </xf>
    <xf numFmtId="0" fontId="0" fillId="0" borderId="0">
      <alignment vertical="center"/>
    </xf>
    <xf numFmtId="0" fontId="0" fillId="0" borderId="0">
      <alignment vertical="center"/>
    </xf>
    <xf numFmtId="0" fontId="118" fillId="7" borderId="34" applyNumberFormat="0" applyAlignment="0" applyProtection="0">
      <alignment vertical="center"/>
    </xf>
    <xf numFmtId="0" fontId="0" fillId="0" borderId="0">
      <alignment vertical="center"/>
    </xf>
    <xf numFmtId="0" fontId="0" fillId="0" borderId="0">
      <alignment vertical="center"/>
    </xf>
    <xf numFmtId="0" fontId="118" fillId="7" borderId="34" applyNumberFormat="0" applyAlignment="0" applyProtection="0">
      <alignment vertical="center"/>
    </xf>
    <xf numFmtId="0" fontId="0" fillId="0" borderId="0">
      <alignment vertical="center"/>
    </xf>
    <xf numFmtId="0" fontId="118" fillId="7" borderId="34" applyNumberFormat="0" applyAlignment="0" applyProtection="0">
      <alignment vertical="center"/>
    </xf>
    <xf numFmtId="0" fontId="118" fillId="7" borderId="34" applyNumberFormat="0" applyAlignment="0" applyProtection="0">
      <alignment vertical="center"/>
    </xf>
    <xf numFmtId="0" fontId="118" fillId="7" borderId="34" applyNumberFormat="0" applyAlignment="0" applyProtection="0">
      <alignment vertical="center"/>
    </xf>
    <xf numFmtId="0" fontId="118" fillId="7" borderId="3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8" fillId="7" borderId="34" applyProtection="0">
      <alignment vertical="center"/>
    </xf>
    <xf numFmtId="0" fontId="0" fillId="0" borderId="0">
      <alignment vertical="center"/>
    </xf>
    <xf numFmtId="0" fontId="0" fillId="0" borderId="0">
      <alignment vertical="center"/>
    </xf>
    <xf numFmtId="0" fontId="0" fillId="0" borderId="0">
      <alignment vertical="center"/>
    </xf>
    <xf numFmtId="0" fontId="118" fillId="7" borderId="34" applyNumberFormat="0" applyAlignment="0" applyProtection="0">
      <alignment vertical="center"/>
    </xf>
    <xf numFmtId="0" fontId="118" fillId="7" borderId="34" applyNumberFormat="0" applyAlignment="0" applyProtection="0">
      <alignment vertical="center"/>
    </xf>
    <xf numFmtId="0" fontId="0" fillId="0" borderId="0">
      <alignment vertical="center"/>
    </xf>
    <xf numFmtId="0" fontId="118" fillId="7" borderId="34" applyProtection="0">
      <alignment vertical="center"/>
    </xf>
    <xf numFmtId="0" fontId="0" fillId="0" borderId="0">
      <alignment vertical="center"/>
    </xf>
    <xf numFmtId="0" fontId="0" fillId="0" borderId="0">
      <alignment vertical="center"/>
    </xf>
    <xf numFmtId="0" fontId="118" fillId="7" borderId="34" applyProtection="0">
      <alignment vertical="center"/>
    </xf>
    <xf numFmtId="0" fontId="0" fillId="0" borderId="0">
      <alignment vertical="center"/>
    </xf>
    <xf numFmtId="0" fontId="0" fillId="0" borderId="0">
      <alignment vertical="center"/>
    </xf>
    <xf numFmtId="0" fontId="0" fillId="0" borderId="0">
      <alignment vertical="center"/>
    </xf>
    <xf numFmtId="0" fontId="118" fillId="7" borderId="34" applyNumberFormat="0" applyAlignment="0" applyProtection="0">
      <alignment vertical="center"/>
    </xf>
    <xf numFmtId="0" fontId="118" fillId="7" borderId="34" applyNumberFormat="0" applyAlignment="0" applyProtection="0">
      <alignment vertical="center"/>
    </xf>
    <xf numFmtId="0" fontId="0" fillId="0" borderId="0">
      <alignment vertical="center"/>
    </xf>
    <xf numFmtId="0" fontId="118" fillId="7" borderId="34" applyProtection="0">
      <alignment vertical="center"/>
    </xf>
    <xf numFmtId="0" fontId="0" fillId="0" borderId="0">
      <alignment vertical="center"/>
    </xf>
    <xf numFmtId="0" fontId="0" fillId="0" borderId="0">
      <alignment vertical="center"/>
    </xf>
    <xf numFmtId="0" fontId="118" fillId="7" borderId="34" applyProtection="0">
      <alignment vertical="center"/>
    </xf>
    <xf numFmtId="0" fontId="0" fillId="0" borderId="0">
      <alignment vertical="center"/>
    </xf>
    <xf numFmtId="0" fontId="0" fillId="0" borderId="0">
      <alignment vertical="center"/>
    </xf>
    <xf numFmtId="0" fontId="0" fillId="0" borderId="0">
      <alignment vertical="center"/>
    </xf>
    <xf numFmtId="0" fontId="118" fillId="7" borderId="34" applyNumberFormat="0" applyAlignment="0" applyProtection="0">
      <alignment vertical="center"/>
    </xf>
    <xf numFmtId="0" fontId="118" fillId="7" borderId="34" applyNumberFormat="0" applyAlignment="0" applyProtection="0">
      <alignment vertical="center"/>
    </xf>
    <xf numFmtId="0" fontId="0" fillId="0" borderId="0">
      <alignment vertical="center"/>
    </xf>
    <xf numFmtId="0" fontId="118" fillId="7" borderId="34" applyProtection="0">
      <alignment vertical="center"/>
    </xf>
    <xf numFmtId="0" fontId="0" fillId="0" borderId="0">
      <alignment vertical="center"/>
    </xf>
    <xf numFmtId="0" fontId="0" fillId="0" borderId="0">
      <alignment vertical="center"/>
    </xf>
    <xf numFmtId="0" fontId="118" fillId="7" borderId="34" applyProtection="0">
      <alignment vertical="center"/>
    </xf>
    <xf numFmtId="0" fontId="0" fillId="0" borderId="0">
      <alignment vertical="center"/>
    </xf>
    <xf numFmtId="0" fontId="0" fillId="0" borderId="0">
      <alignment vertical="center"/>
    </xf>
    <xf numFmtId="0" fontId="0" fillId="0" borderId="0">
      <alignment vertical="center"/>
    </xf>
    <xf numFmtId="0" fontId="118" fillId="7" borderId="34" applyNumberFormat="0" applyAlignment="0" applyProtection="0">
      <alignment vertical="center"/>
    </xf>
    <xf numFmtId="0" fontId="118" fillId="7" borderId="34" applyNumberFormat="0" applyAlignment="0" applyProtection="0">
      <alignment vertical="center"/>
    </xf>
    <xf numFmtId="0" fontId="0" fillId="0" borderId="0">
      <alignment vertical="center"/>
    </xf>
    <xf numFmtId="0" fontId="118" fillId="7" borderId="34" applyProtection="0">
      <alignment vertical="center"/>
    </xf>
    <xf numFmtId="0" fontId="0" fillId="0" borderId="0">
      <alignment vertical="center"/>
    </xf>
    <xf numFmtId="0" fontId="0" fillId="0" borderId="0">
      <alignment vertical="center"/>
    </xf>
    <xf numFmtId="0" fontId="118" fillId="7" borderId="34" applyProtection="0">
      <alignment vertical="center"/>
    </xf>
    <xf numFmtId="0" fontId="0" fillId="0" borderId="0">
      <alignment vertical="center"/>
    </xf>
    <xf numFmtId="0" fontId="0" fillId="0" borderId="0">
      <alignment vertical="center"/>
    </xf>
    <xf numFmtId="0" fontId="0" fillId="0" borderId="0">
      <alignment vertical="center"/>
    </xf>
    <xf numFmtId="0" fontId="118" fillId="7" borderId="34" applyNumberFormat="0" applyAlignment="0" applyProtection="0">
      <alignment vertical="center"/>
    </xf>
    <xf numFmtId="0" fontId="118" fillId="7" borderId="34" applyNumberFormat="0" applyAlignment="0" applyProtection="0">
      <alignment vertical="center"/>
    </xf>
    <xf numFmtId="0" fontId="0" fillId="0" borderId="0">
      <alignment vertical="center"/>
    </xf>
    <xf numFmtId="0" fontId="118" fillId="7" borderId="34" applyProtection="0">
      <alignment vertical="center"/>
    </xf>
    <xf numFmtId="0" fontId="0" fillId="0" borderId="0">
      <alignment vertical="center"/>
    </xf>
    <xf numFmtId="0" fontId="0" fillId="0" borderId="0">
      <alignment vertical="center"/>
    </xf>
    <xf numFmtId="0" fontId="118" fillId="7" borderId="34" applyProtection="0">
      <alignment vertical="center"/>
    </xf>
    <xf numFmtId="0" fontId="0" fillId="0" borderId="0">
      <alignment vertical="center"/>
    </xf>
    <xf numFmtId="0" fontId="0" fillId="0" borderId="0">
      <alignment vertical="center"/>
    </xf>
    <xf numFmtId="0" fontId="0" fillId="0" borderId="0">
      <alignment vertical="center"/>
    </xf>
    <xf numFmtId="0" fontId="118" fillId="7" borderId="34" applyNumberFormat="0" applyAlignment="0" applyProtection="0">
      <alignment vertical="center"/>
    </xf>
    <xf numFmtId="0" fontId="118" fillId="7" borderId="34" applyNumberFormat="0" applyAlignment="0" applyProtection="0">
      <alignment vertical="center"/>
    </xf>
    <xf numFmtId="0" fontId="0" fillId="0" borderId="0">
      <alignment vertical="center"/>
    </xf>
    <xf numFmtId="0" fontId="118" fillId="7" borderId="34"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8" fillId="7" borderId="34" applyProtection="0">
      <alignment vertical="center"/>
    </xf>
    <xf numFmtId="0" fontId="118" fillId="7" borderId="34" applyNumberFormat="0" applyAlignment="0" applyProtection="0">
      <alignment vertical="center"/>
    </xf>
    <xf numFmtId="0" fontId="0" fillId="0" borderId="0">
      <alignment vertical="center"/>
    </xf>
    <xf numFmtId="0" fontId="118" fillId="7" borderId="34"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9" fillId="11" borderId="35" applyNumberFormat="0" applyAlignment="0" applyProtection="0">
      <alignment vertical="center"/>
    </xf>
    <xf numFmtId="0" fontId="0" fillId="0" borderId="0">
      <alignment vertical="center"/>
    </xf>
    <xf numFmtId="0" fontId="119" fillId="11" borderId="35"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9" fillId="11" borderId="35" applyNumberFormat="0" applyAlignment="0" applyProtection="0">
      <alignment vertical="center"/>
    </xf>
    <xf numFmtId="0" fontId="0" fillId="0" borderId="0">
      <alignment vertical="center"/>
    </xf>
    <xf numFmtId="0" fontId="119" fillId="11" borderId="35"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9" fillId="11" borderId="35" applyNumberFormat="0" applyAlignment="0" applyProtection="0">
      <alignment vertical="center"/>
    </xf>
    <xf numFmtId="0" fontId="0" fillId="0" borderId="0">
      <alignment vertical="center"/>
    </xf>
    <xf numFmtId="0" fontId="119" fillId="11" borderId="35"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9" fillId="11" borderId="35" applyNumberFormat="0" applyAlignment="0" applyProtection="0">
      <alignment vertical="center"/>
    </xf>
    <xf numFmtId="0" fontId="0" fillId="0" borderId="0">
      <alignment vertical="center"/>
    </xf>
    <xf numFmtId="0" fontId="119" fillId="11" borderId="35" applyProtection="0">
      <alignment vertical="center"/>
    </xf>
    <xf numFmtId="0" fontId="0" fillId="0" borderId="0">
      <alignment vertical="center"/>
    </xf>
    <xf numFmtId="0" fontId="119" fillId="11" borderId="35" applyNumberFormat="0" applyAlignment="0" applyProtection="0">
      <alignment vertical="center"/>
    </xf>
    <xf numFmtId="0" fontId="0" fillId="0" borderId="0">
      <alignment vertical="center"/>
    </xf>
    <xf numFmtId="0" fontId="0" fillId="0" borderId="0">
      <alignment vertical="center"/>
    </xf>
    <xf numFmtId="0" fontId="119" fillId="11" borderId="3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9" fillId="11" borderId="35" applyNumberFormat="0" applyAlignment="0" applyProtection="0">
      <alignment vertical="center"/>
    </xf>
    <xf numFmtId="0" fontId="0" fillId="0" borderId="0">
      <alignment vertical="center"/>
    </xf>
    <xf numFmtId="0" fontId="119" fillId="11" borderId="35" applyNumberFormat="0" applyAlignment="0" applyProtection="0">
      <alignment vertical="center"/>
    </xf>
    <xf numFmtId="0" fontId="119" fillId="11" borderId="35" applyNumberFormat="0" applyAlignment="0" applyProtection="0">
      <alignment vertical="center"/>
    </xf>
    <xf numFmtId="0" fontId="119" fillId="11" borderId="35" applyNumberFormat="0" applyAlignment="0" applyProtection="0">
      <alignment vertical="center"/>
    </xf>
    <xf numFmtId="0" fontId="119" fillId="11" borderId="35" applyNumberFormat="0" applyAlignment="0" applyProtection="0">
      <alignment vertical="center"/>
    </xf>
    <xf numFmtId="0" fontId="119" fillId="11" borderId="35" applyNumberFormat="0" applyAlignment="0" applyProtection="0">
      <alignment vertical="center"/>
    </xf>
    <xf numFmtId="0" fontId="0" fillId="0" borderId="0">
      <alignment vertical="center"/>
    </xf>
    <xf numFmtId="0" fontId="119" fillId="11" borderId="35" applyProtection="0">
      <alignment vertical="center"/>
    </xf>
    <xf numFmtId="0" fontId="0" fillId="0" borderId="0">
      <alignment vertical="center"/>
    </xf>
    <xf numFmtId="0" fontId="119" fillId="11" borderId="35" applyProtection="0">
      <alignment vertical="center"/>
    </xf>
    <xf numFmtId="0" fontId="119" fillId="11" borderId="35" applyNumberFormat="0" applyAlignment="0" applyProtection="0">
      <alignment vertical="center"/>
    </xf>
    <xf numFmtId="0" fontId="0" fillId="0" borderId="0">
      <alignment vertical="center"/>
    </xf>
    <xf numFmtId="0" fontId="0" fillId="0" borderId="0">
      <alignment vertical="center"/>
    </xf>
    <xf numFmtId="0" fontId="119" fillId="11" borderId="35" applyNumberFormat="0" applyAlignment="0" applyProtection="0">
      <alignment vertical="center"/>
    </xf>
    <xf numFmtId="0" fontId="0" fillId="0" borderId="0">
      <alignment vertical="center"/>
    </xf>
    <xf numFmtId="0" fontId="0" fillId="0" borderId="0">
      <alignment vertical="center"/>
    </xf>
    <xf numFmtId="0" fontId="119" fillId="11" borderId="35" applyNumberFormat="0" applyAlignment="0" applyProtection="0">
      <alignment vertical="center"/>
    </xf>
    <xf numFmtId="0" fontId="0" fillId="0" borderId="0">
      <alignment vertical="center"/>
    </xf>
    <xf numFmtId="0" fontId="0" fillId="0" borderId="0">
      <alignment vertical="center"/>
    </xf>
    <xf numFmtId="0" fontId="119" fillId="11" borderId="35" applyNumberFormat="0" applyAlignment="0" applyProtection="0">
      <alignment vertical="center"/>
    </xf>
    <xf numFmtId="0" fontId="0" fillId="0" borderId="0">
      <alignment vertical="center"/>
    </xf>
    <xf numFmtId="0" fontId="0" fillId="0" borderId="0">
      <alignment vertical="center"/>
    </xf>
    <xf numFmtId="0" fontId="119" fillId="11" borderId="35" applyNumberFormat="0" applyAlignment="0" applyProtection="0">
      <alignment vertical="center"/>
    </xf>
    <xf numFmtId="0" fontId="0" fillId="0" borderId="0">
      <alignment vertical="center"/>
    </xf>
    <xf numFmtId="0" fontId="119" fillId="11" borderId="35" applyNumberFormat="0" applyAlignment="0" applyProtection="0">
      <alignment vertical="center"/>
    </xf>
    <xf numFmtId="0" fontId="119" fillId="11" borderId="35" applyNumberFormat="0" applyAlignment="0" applyProtection="0">
      <alignment vertical="center"/>
    </xf>
    <xf numFmtId="0" fontId="119" fillId="11" borderId="35" applyNumberFormat="0" applyAlignment="0" applyProtection="0">
      <alignment vertical="center"/>
    </xf>
    <xf numFmtId="0" fontId="119" fillId="11" borderId="3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9" fillId="11" borderId="35" applyProtection="0">
      <alignment vertical="center"/>
    </xf>
    <xf numFmtId="0" fontId="0" fillId="0" borderId="0">
      <alignment vertical="center"/>
    </xf>
    <xf numFmtId="0" fontId="0" fillId="0" borderId="0">
      <alignment vertical="center"/>
    </xf>
    <xf numFmtId="0" fontId="0" fillId="0" borderId="0">
      <alignment vertical="center"/>
    </xf>
    <xf numFmtId="0" fontId="119" fillId="11" borderId="35" applyNumberFormat="0" applyAlignment="0" applyProtection="0">
      <alignment vertical="center"/>
    </xf>
    <xf numFmtId="0" fontId="119" fillId="11" borderId="35" applyNumberFormat="0" applyAlignment="0" applyProtection="0">
      <alignment vertical="center"/>
    </xf>
    <xf numFmtId="0" fontId="0" fillId="0" borderId="0">
      <alignment vertical="center"/>
    </xf>
    <xf numFmtId="0" fontId="119" fillId="11" borderId="35" applyProtection="0">
      <alignment vertical="center"/>
    </xf>
    <xf numFmtId="0" fontId="0" fillId="0" borderId="0">
      <alignment vertical="center"/>
    </xf>
    <xf numFmtId="0" fontId="0" fillId="0" borderId="0">
      <alignment vertical="center"/>
    </xf>
    <xf numFmtId="0" fontId="119" fillId="11" borderId="35" applyProtection="0">
      <alignment vertical="center"/>
    </xf>
    <xf numFmtId="0" fontId="0" fillId="0" borderId="0">
      <alignment vertical="center"/>
    </xf>
    <xf numFmtId="0" fontId="0" fillId="0" borderId="0">
      <alignment vertical="center"/>
    </xf>
    <xf numFmtId="0" fontId="0" fillId="0" borderId="0">
      <alignment vertical="center"/>
    </xf>
    <xf numFmtId="0" fontId="119" fillId="11" borderId="35" applyNumberFormat="0" applyAlignment="0" applyProtection="0">
      <alignment vertical="center"/>
    </xf>
    <xf numFmtId="0" fontId="119" fillId="11" borderId="35" applyNumberFormat="0" applyAlignment="0" applyProtection="0">
      <alignment vertical="center"/>
    </xf>
    <xf numFmtId="0" fontId="0" fillId="0" borderId="0">
      <alignment vertical="center"/>
    </xf>
    <xf numFmtId="0" fontId="119" fillId="11" borderId="35" applyProtection="0">
      <alignment vertical="center"/>
    </xf>
    <xf numFmtId="0" fontId="0" fillId="0" borderId="0">
      <alignment vertical="center"/>
    </xf>
    <xf numFmtId="0" fontId="0" fillId="0" borderId="0">
      <alignment vertical="center"/>
    </xf>
    <xf numFmtId="0" fontId="119" fillId="11" borderId="35" applyProtection="0">
      <alignment vertical="center"/>
    </xf>
    <xf numFmtId="0" fontId="0" fillId="0" borderId="0">
      <alignment vertical="center"/>
    </xf>
    <xf numFmtId="0" fontId="0" fillId="0" borderId="0">
      <alignment vertical="center"/>
    </xf>
    <xf numFmtId="0" fontId="0" fillId="0" borderId="0">
      <alignment vertical="center"/>
    </xf>
    <xf numFmtId="0" fontId="119" fillId="11" borderId="35" applyNumberFormat="0" applyAlignment="0" applyProtection="0">
      <alignment vertical="center"/>
    </xf>
    <xf numFmtId="0" fontId="119" fillId="11" borderId="35" applyNumberFormat="0" applyAlignment="0" applyProtection="0">
      <alignment vertical="center"/>
    </xf>
    <xf numFmtId="0" fontId="0" fillId="0" borderId="0">
      <alignment vertical="center"/>
    </xf>
    <xf numFmtId="0" fontId="119" fillId="11" borderId="35" applyProtection="0">
      <alignment vertical="center"/>
    </xf>
    <xf numFmtId="0" fontId="0" fillId="0" borderId="0">
      <alignment vertical="center"/>
    </xf>
    <xf numFmtId="0" fontId="0" fillId="0" borderId="0">
      <alignment vertical="center"/>
    </xf>
    <xf numFmtId="0" fontId="119" fillId="11" borderId="35" applyProtection="0">
      <alignment vertical="center"/>
    </xf>
    <xf numFmtId="0" fontId="0" fillId="0" borderId="0">
      <alignment vertical="center"/>
    </xf>
    <xf numFmtId="0" fontId="0" fillId="0" borderId="0">
      <alignment vertical="center"/>
    </xf>
    <xf numFmtId="0" fontId="0" fillId="0" borderId="0">
      <alignment vertical="center"/>
    </xf>
    <xf numFmtId="0" fontId="119" fillId="11" borderId="35" applyNumberFormat="0" applyAlignment="0" applyProtection="0">
      <alignment vertical="center"/>
    </xf>
    <xf numFmtId="0" fontId="119" fillId="11" borderId="35" applyNumberFormat="0" applyAlignment="0" applyProtection="0">
      <alignment vertical="center"/>
    </xf>
    <xf numFmtId="0" fontId="0" fillId="0" borderId="0">
      <alignment vertical="center"/>
    </xf>
    <xf numFmtId="0" fontId="119" fillId="11" borderId="35" applyProtection="0">
      <alignment vertical="center"/>
    </xf>
    <xf numFmtId="0" fontId="0" fillId="0" borderId="0">
      <alignment vertical="center"/>
    </xf>
    <xf numFmtId="0" fontId="0" fillId="0" borderId="0">
      <alignment vertical="center"/>
    </xf>
    <xf numFmtId="0" fontId="119" fillId="11" borderId="35" applyProtection="0">
      <alignment vertical="center"/>
    </xf>
    <xf numFmtId="0" fontId="0" fillId="0" borderId="0">
      <alignment vertical="center"/>
    </xf>
    <xf numFmtId="0" fontId="0" fillId="0" borderId="0">
      <alignment vertical="center"/>
    </xf>
    <xf numFmtId="0" fontId="0" fillId="0" borderId="0">
      <alignment vertical="center"/>
    </xf>
    <xf numFmtId="0" fontId="119" fillId="11" borderId="35" applyNumberFormat="0" applyAlignment="0" applyProtection="0">
      <alignment vertical="center"/>
    </xf>
    <xf numFmtId="0" fontId="119" fillId="11" borderId="35" applyNumberFormat="0" applyAlignment="0" applyProtection="0">
      <alignment vertical="center"/>
    </xf>
    <xf numFmtId="0" fontId="0" fillId="0" borderId="0">
      <alignment vertical="center"/>
    </xf>
    <xf numFmtId="0" fontId="119" fillId="11" borderId="35" applyProtection="0">
      <alignment vertical="center"/>
    </xf>
    <xf numFmtId="0" fontId="0" fillId="0" borderId="0">
      <alignment vertical="center"/>
    </xf>
    <xf numFmtId="0" fontId="0" fillId="0" borderId="0">
      <alignment vertical="center"/>
    </xf>
    <xf numFmtId="0" fontId="119" fillId="11" borderId="35" applyProtection="0">
      <alignment vertical="center"/>
    </xf>
    <xf numFmtId="0" fontId="0" fillId="0" borderId="0">
      <alignment vertical="center"/>
    </xf>
    <xf numFmtId="0" fontId="0" fillId="0" borderId="0">
      <alignment vertical="center"/>
    </xf>
    <xf numFmtId="0" fontId="0" fillId="0" borderId="0">
      <alignment vertical="center"/>
    </xf>
    <xf numFmtId="0" fontId="119" fillId="11" borderId="35" applyNumberFormat="0" applyAlignment="0" applyProtection="0">
      <alignment vertical="center"/>
    </xf>
    <xf numFmtId="0" fontId="119" fillId="11" borderId="35" applyNumberFormat="0" applyAlignment="0" applyProtection="0">
      <alignment vertical="center"/>
    </xf>
    <xf numFmtId="0" fontId="0" fillId="0" borderId="0">
      <alignment vertical="center"/>
    </xf>
    <xf numFmtId="0" fontId="119" fillId="11" borderId="35"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9" fillId="11" borderId="35" applyProtection="0">
      <alignment vertical="center"/>
    </xf>
    <xf numFmtId="0" fontId="119" fillId="11" borderId="35" applyNumberFormat="0" applyAlignment="0" applyProtection="0">
      <alignment vertical="center"/>
    </xf>
    <xf numFmtId="0" fontId="0" fillId="0" borderId="0">
      <alignment vertical="center"/>
    </xf>
    <xf numFmtId="0" fontId="119" fillId="11" borderId="35"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0" fillId="0" borderId="0" applyNumberFormat="0" applyFill="0" applyBorder="0" applyAlignment="0" applyProtection="0">
      <alignment vertical="center"/>
    </xf>
    <xf numFmtId="0" fontId="0" fillId="0" borderId="0">
      <alignment vertical="center"/>
    </xf>
    <xf numFmtId="0" fontId="12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0" fillId="0" borderId="0" applyNumberFormat="0" applyFill="0" applyBorder="0" applyAlignment="0" applyProtection="0">
      <alignment vertical="center"/>
    </xf>
    <xf numFmtId="0" fontId="0" fillId="0" borderId="0">
      <alignment vertical="center"/>
    </xf>
    <xf numFmtId="0" fontId="12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0" fillId="0" borderId="0" applyNumberFormat="0" applyFill="0" applyBorder="0" applyAlignment="0" applyProtection="0">
      <alignment vertical="center"/>
    </xf>
    <xf numFmtId="0" fontId="0" fillId="0" borderId="0">
      <alignment vertical="center"/>
    </xf>
    <xf numFmtId="0" fontId="12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0" fillId="0" borderId="0" applyNumberFormat="0" applyFill="0" applyBorder="0" applyAlignment="0" applyProtection="0">
      <alignment vertical="center"/>
    </xf>
    <xf numFmtId="0" fontId="0" fillId="0" borderId="0">
      <alignment vertical="center"/>
    </xf>
    <xf numFmtId="0" fontId="120" fillId="0" borderId="0" applyProtection="0">
      <alignment vertical="center"/>
    </xf>
    <xf numFmtId="0" fontId="0" fillId="0" borderId="0">
      <alignment vertical="center"/>
    </xf>
    <xf numFmtId="0" fontId="120" fillId="0" borderId="0" applyNumberFormat="0" applyFill="0" applyBorder="0" applyAlignment="0" applyProtection="0">
      <alignment vertical="center"/>
    </xf>
    <xf numFmtId="0" fontId="0" fillId="0" borderId="0">
      <alignment vertical="center"/>
    </xf>
    <xf numFmtId="0" fontId="0" fillId="0" borderId="0">
      <alignment vertical="center"/>
    </xf>
    <xf numFmtId="0" fontId="12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0" fillId="0" borderId="0">
      <alignment vertical="center"/>
    </xf>
    <xf numFmtId="0" fontId="120" fillId="0" borderId="0" applyProtection="0">
      <alignment vertical="center"/>
    </xf>
    <xf numFmtId="0" fontId="0" fillId="0" borderId="0">
      <alignment vertical="center"/>
    </xf>
    <xf numFmtId="0" fontId="120" fillId="0" borderId="0" applyProtection="0">
      <alignment vertical="center"/>
    </xf>
    <xf numFmtId="0" fontId="120" fillId="0" borderId="0" applyNumberFormat="0" applyFill="0" applyBorder="0" applyAlignment="0" applyProtection="0">
      <alignment vertical="center"/>
    </xf>
    <xf numFmtId="0" fontId="0" fillId="0" borderId="0">
      <alignment vertical="center"/>
    </xf>
    <xf numFmtId="0" fontId="0" fillId="0" borderId="0">
      <alignment vertical="center"/>
    </xf>
    <xf numFmtId="0" fontId="120" fillId="0" borderId="0" applyNumberFormat="0" applyFill="0" applyBorder="0" applyAlignment="0" applyProtection="0">
      <alignment vertical="center"/>
    </xf>
    <xf numFmtId="0" fontId="0" fillId="0" borderId="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0" fillId="0" borderId="0">
      <alignment vertical="center"/>
    </xf>
    <xf numFmtId="0" fontId="0" fillId="0" borderId="0">
      <alignment vertical="center"/>
    </xf>
    <xf numFmtId="0" fontId="12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120" fillId="0" borderId="0" applyNumberFormat="0" applyFill="0" applyBorder="0" applyAlignment="0" applyProtection="0">
      <alignment vertical="center"/>
    </xf>
    <xf numFmtId="0" fontId="0" fillId="0" borderId="0">
      <alignment vertical="center"/>
    </xf>
    <xf numFmtId="0" fontId="120" fillId="0" borderId="0" applyProtection="0">
      <alignment vertical="center"/>
    </xf>
    <xf numFmtId="0" fontId="0" fillId="0" borderId="0">
      <alignment vertical="center"/>
    </xf>
    <xf numFmtId="0" fontId="0" fillId="0" borderId="0">
      <alignment vertical="center"/>
    </xf>
    <xf numFmtId="0" fontId="12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120" fillId="0" borderId="0" applyNumberFormat="0" applyFill="0" applyBorder="0" applyAlignment="0" applyProtection="0">
      <alignment vertical="center"/>
    </xf>
    <xf numFmtId="0" fontId="0" fillId="0" borderId="0">
      <alignment vertical="center"/>
    </xf>
    <xf numFmtId="0" fontId="120" fillId="0" borderId="0" applyProtection="0">
      <alignment vertical="center"/>
    </xf>
    <xf numFmtId="0" fontId="0" fillId="0" borderId="0">
      <alignment vertical="center"/>
    </xf>
    <xf numFmtId="0" fontId="0" fillId="0" borderId="0">
      <alignment vertical="center"/>
    </xf>
    <xf numFmtId="0" fontId="12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120" fillId="0" borderId="0" applyNumberFormat="0" applyFill="0" applyBorder="0" applyAlignment="0" applyProtection="0">
      <alignment vertical="center"/>
    </xf>
    <xf numFmtId="0" fontId="0" fillId="0" borderId="0">
      <alignment vertical="center"/>
    </xf>
    <xf numFmtId="0" fontId="120" fillId="0" borderId="0" applyProtection="0">
      <alignment vertical="center"/>
    </xf>
    <xf numFmtId="0" fontId="0" fillId="0" borderId="0">
      <alignment vertical="center"/>
    </xf>
    <xf numFmtId="0" fontId="0" fillId="0" borderId="0">
      <alignment vertical="center"/>
    </xf>
    <xf numFmtId="0" fontId="12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120" fillId="0" borderId="0" applyNumberFormat="0" applyFill="0" applyBorder="0" applyAlignment="0" applyProtection="0">
      <alignment vertical="center"/>
    </xf>
    <xf numFmtId="0" fontId="0" fillId="0" borderId="0">
      <alignment vertical="center"/>
    </xf>
    <xf numFmtId="0" fontId="120" fillId="0" borderId="0" applyProtection="0">
      <alignment vertical="center"/>
    </xf>
    <xf numFmtId="0" fontId="0" fillId="0" borderId="0">
      <alignment vertical="center"/>
    </xf>
    <xf numFmtId="0" fontId="0" fillId="0" borderId="0">
      <alignment vertical="center"/>
    </xf>
    <xf numFmtId="0" fontId="12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120" fillId="0" borderId="0" applyNumberFormat="0" applyFill="0" applyBorder="0" applyAlignment="0" applyProtection="0">
      <alignment vertical="center"/>
    </xf>
    <xf numFmtId="0" fontId="0" fillId="0" borderId="0">
      <alignment vertical="center"/>
    </xf>
    <xf numFmtId="0" fontId="120" fillId="0" borderId="0" applyProtection="0">
      <alignment vertical="center"/>
    </xf>
    <xf numFmtId="0" fontId="0" fillId="0" borderId="0">
      <alignment vertical="center"/>
    </xf>
    <xf numFmtId="0" fontId="0" fillId="0" borderId="0">
      <alignment vertical="center"/>
    </xf>
    <xf numFmtId="0" fontId="12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120" fillId="0" borderId="0" applyNumberFormat="0" applyFill="0" applyBorder="0" applyAlignment="0" applyProtection="0">
      <alignment vertical="center"/>
    </xf>
    <xf numFmtId="0" fontId="0" fillId="0" borderId="0">
      <alignment vertical="center"/>
    </xf>
    <xf numFmtId="0" fontId="12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0" fillId="0" borderId="0" applyProtection="0">
      <alignment vertical="center"/>
    </xf>
    <xf numFmtId="0" fontId="120" fillId="0" borderId="0" applyNumberFormat="0" applyFill="0" applyBorder="0" applyAlignment="0" applyProtection="0">
      <alignment vertical="center"/>
    </xf>
    <xf numFmtId="0" fontId="0" fillId="0" borderId="0">
      <alignment vertical="center"/>
    </xf>
    <xf numFmtId="0" fontId="120" fillId="0" borderId="0" applyProtection="0">
      <alignment vertical="center"/>
    </xf>
    <xf numFmtId="0" fontId="0" fillId="0" borderId="0">
      <alignment vertical="center"/>
    </xf>
    <xf numFmtId="0" fontId="0" fillId="0" borderId="0">
      <alignment vertical="center"/>
    </xf>
    <xf numFmtId="0" fontId="0" fillId="0" borderId="4" applyProtection="0">
      <alignment horizontal="left" vertical="center"/>
    </xf>
    <xf numFmtId="0" fontId="0" fillId="0" borderId="4" applyNumberFormat="0" applyFill="0" applyProtection="0">
      <alignment horizontal="left" vertical="center"/>
    </xf>
    <xf numFmtId="0" fontId="0" fillId="0" borderId="0">
      <alignment vertical="center"/>
    </xf>
    <xf numFmtId="0" fontId="0" fillId="0" borderId="0">
      <alignment vertical="center"/>
    </xf>
    <xf numFmtId="0" fontId="0" fillId="0" borderId="4" applyProtection="0">
      <alignment horizontal="left" vertical="center"/>
    </xf>
    <xf numFmtId="0" fontId="0" fillId="0" borderId="4" applyNumberFormat="0" applyFill="0" applyProtection="0">
      <alignment horizontal="left" vertical="center"/>
    </xf>
    <xf numFmtId="0" fontId="0" fillId="0" borderId="0">
      <alignment vertical="center"/>
    </xf>
    <xf numFmtId="0" fontId="101" fillId="0" borderId="4" applyNumberFormat="0" applyFill="0" applyProtection="0">
      <alignment horizontal="left" vertical="center"/>
    </xf>
    <xf numFmtId="0" fontId="0" fillId="0" borderId="4" applyProtection="0">
      <alignment horizontal="left" vertical="center"/>
    </xf>
    <xf numFmtId="0" fontId="0" fillId="0" borderId="4" applyNumberFormat="0" applyFill="0" applyProtection="0">
      <alignment horizontal="left" vertical="center"/>
    </xf>
    <xf numFmtId="0" fontId="0" fillId="0" borderId="0">
      <alignment vertical="center"/>
    </xf>
    <xf numFmtId="0" fontId="101" fillId="0" borderId="4" applyProtection="0">
      <alignment horizontal="lef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1" fillId="0" borderId="0" applyNumberFormat="0" applyFill="0" applyBorder="0" applyAlignment="0" applyProtection="0">
      <alignment vertical="center"/>
    </xf>
    <xf numFmtId="0" fontId="0" fillId="0" borderId="0">
      <alignment vertical="center"/>
    </xf>
    <xf numFmtId="0" fontId="121"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1" fillId="0" borderId="0" applyNumberFormat="0" applyFill="0" applyBorder="0" applyAlignment="0" applyProtection="0">
      <alignment vertical="center"/>
    </xf>
    <xf numFmtId="0" fontId="0" fillId="0" borderId="0">
      <alignment vertical="center"/>
    </xf>
    <xf numFmtId="0" fontId="121"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1" fillId="0" borderId="0" applyNumberFormat="0" applyFill="0" applyBorder="0" applyAlignment="0" applyProtection="0">
      <alignment vertical="center"/>
    </xf>
    <xf numFmtId="0" fontId="0" fillId="0" borderId="0">
      <alignment vertical="center"/>
    </xf>
    <xf numFmtId="0" fontId="121"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1" fillId="0" borderId="0" applyNumberFormat="0" applyFill="0" applyBorder="0" applyAlignment="0" applyProtection="0">
      <alignment vertical="center"/>
    </xf>
    <xf numFmtId="0" fontId="0" fillId="0" borderId="0">
      <alignment vertical="center"/>
    </xf>
    <xf numFmtId="0" fontId="121" fillId="0" borderId="0" applyProtection="0">
      <alignment vertical="center"/>
    </xf>
    <xf numFmtId="0" fontId="0" fillId="0" borderId="0">
      <alignment vertical="center"/>
    </xf>
    <xf numFmtId="0" fontId="121" fillId="0" borderId="0" applyNumberFormat="0" applyFill="0" applyBorder="0" applyAlignment="0" applyProtection="0">
      <alignment vertical="center"/>
    </xf>
    <xf numFmtId="0" fontId="0" fillId="0" borderId="0">
      <alignment vertical="center"/>
    </xf>
    <xf numFmtId="0" fontId="0" fillId="0" borderId="0">
      <alignment vertical="center"/>
    </xf>
    <xf numFmtId="0" fontId="12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0" fillId="0" borderId="0">
      <alignment vertical="center"/>
    </xf>
    <xf numFmtId="0" fontId="121" fillId="0" borderId="0" applyProtection="0">
      <alignment vertical="center"/>
    </xf>
    <xf numFmtId="0" fontId="0" fillId="0" borderId="0">
      <alignment vertical="center"/>
    </xf>
    <xf numFmtId="0" fontId="121" fillId="0" borderId="0" applyProtection="0">
      <alignment vertical="center"/>
    </xf>
    <xf numFmtId="0" fontId="121" fillId="0" borderId="0" applyNumberFormat="0" applyFill="0" applyBorder="0" applyAlignment="0" applyProtection="0">
      <alignment vertical="center"/>
    </xf>
    <xf numFmtId="0" fontId="0" fillId="0" borderId="0">
      <alignment vertical="center"/>
    </xf>
    <xf numFmtId="0" fontId="0" fillId="0" borderId="0">
      <alignment vertical="center"/>
    </xf>
    <xf numFmtId="0" fontId="121" fillId="0" borderId="0" applyNumberFormat="0" applyFill="0" applyBorder="0" applyAlignment="0" applyProtection="0">
      <alignment vertical="center"/>
    </xf>
    <xf numFmtId="0" fontId="0" fillId="0" borderId="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0" fillId="0" borderId="0">
      <alignment vertical="center"/>
    </xf>
    <xf numFmtId="0" fontId="0" fillId="0" borderId="0">
      <alignment vertical="center"/>
    </xf>
    <xf numFmtId="0" fontId="121"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121" fillId="0" borderId="0" applyNumberFormat="0" applyFill="0" applyBorder="0" applyAlignment="0" applyProtection="0">
      <alignment vertical="center"/>
    </xf>
    <xf numFmtId="0" fontId="0" fillId="0" borderId="0">
      <alignment vertical="center"/>
    </xf>
    <xf numFmtId="0" fontId="121" fillId="0" borderId="0" applyProtection="0">
      <alignment vertical="center"/>
    </xf>
    <xf numFmtId="0" fontId="0" fillId="0" borderId="0">
      <alignment vertical="center"/>
    </xf>
    <xf numFmtId="0" fontId="0" fillId="0" borderId="0">
      <alignment vertical="center"/>
    </xf>
    <xf numFmtId="0" fontId="121"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121" fillId="0" borderId="0" applyNumberFormat="0" applyFill="0" applyBorder="0" applyAlignment="0" applyProtection="0">
      <alignment vertical="center"/>
    </xf>
    <xf numFmtId="0" fontId="0" fillId="0" borderId="0">
      <alignment vertical="center"/>
    </xf>
    <xf numFmtId="0" fontId="121" fillId="0" borderId="0" applyProtection="0">
      <alignment vertical="center"/>
    </xf>
    <xf numFmtId="0" fontId="0" fillId="0" borderId="0">
      <alignment vertical="center"/>
    </xf>
    <xf numFmtId="0" fontId="0" fillId="0" borderId="0">
      <alignment vertical="center"/>
    </xf>
    <xf numFmtId="0" fontId="121"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121" fillId="0" borderId="0" applyNumberFormat="0" applyFill="0" applyBorder="0" applyAlignment="0" applyProtection="0">
      <alignment vertical="center"/>
    </xf>
    <xf numFmtId="0" fontId="0" fillId="0" borderId="0">
      <alignment vertical="center"/>
    </xf>
    <xf numFmtId="0" fontId="121" fillId="0" borderId="0" applyProtection="0">
      <alignment vertical="center"/>
    </xf>
    <xf numFmtId="0" fontId="0" fillId="0" borderId="0">
      <alignment vertical="center"/>
    </xf>
    <xf numFmtId="0" fontId="0" fillId="0" borderId="0">
      <alignment vertical="center"/>
    </xf>
    <xf numFmtId="0" fontId="121"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121" fillId="0" borderId="0" applyNumberFormat="0" applyFill="0" applyBorder="0" applyAlignment="0" applyProtection="0">
      <alignment vertical="center"/>
    </xf>
    <xf numFmtId="0" fontId="0" fillId="0" borderId="0">
      <alignment vertical="center"/>
    </xf>
    <xf numFmtId="0" fontId="121" fillId="0" borderId="0" applyProtection="0">
      <alignment vertical="center"/>
    </xf>
    <xf numFmtId="0" fontId="0" fillId="0" borderId="0">
      <alignment vertical="center"/>
    </xf>
    <xf numFmtId="0" fontId="0" fillId="0" borderId="0">
      <alignment vertical="center"/>
    </xf>
    <xf numFmtId="0" fontId="121"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121" fillId="0" borderId="0" applyNumberFormat="0" applyFill="0" applyBorder="0" applyAlignment="0" applyProtection="0">
      <alignment vertical="center"/>
    </xf>
    <xf numFmtId="0" fontId="0" fillId="0" borderId="0">
      <alignment vertical="center"/>
    </xf>
    <xf numFmtId="0" fontId="121" fillId="0" borderId="0" applyProtection="0">
      <alignment vertical="center"/>
    </xf>
    <xf numFmtId="0" fontId="0" fillId="0" borderId="0">
      <alignment vertical="center"/>
    </xf>
    <xf numFmtId="0" fontId="0" fillId="0" borderId="0">
      <alignment vertical="center"/>
    </xf>
    <xf numFmtId="0" fontId="121"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121" fillId="0" borderId="0" applyNumberFormat="0" applyFill="0" applyBorder="0" applyAlignment="0" applyProtection="0">
      <alignment vertical="center"/>
    </xf>
    <xf numFmtId="0" fontId="0" fillId="0" borderId="0">
      <alignment vertical="center"/>
    </xf>
    <xf numFmtId="0" fontId="121"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1" fillId="0" borderId="0" applyProtection="0">
      <alignment vertical="center"/>
    </xf>
    <xf numFmtId="0" fontId="121" fillId="0" borderId="0" applyNumberFormat="0" applyFill="0" applyBorder="0" applyAlignment="0" applyProtection="0">
      <alignment vertical="center"/>
    </xf>
    <xf numFmtId="0" fontId="0" fillId="0" borderId="0">
      <alignment vertical="center"/>
    </xf>
    <xf numFmtId="0" fontId="121"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2" fillId="0" borderId="36" applyNumberFormat="0" applyFill="0" applyAlignment="0" applyProtection="0">
      <alignment vertical="center"/>
    </xf>
    <xf numFmtId="0" fontId="0" fillId="0" borderId="0">
      <alignment vertical="center"/>
    </xf>
    <xf numFmtId="0" fontId="122" fillId="0" borderId="36"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2" fillId="0" borderId="36" applyNumberFormat="0" applyFill="0" applyAlignment="0" applyProtection="0">
      <alignment vertical="center"/>
    </xf>
    <xf numFmtId="0" fontId="0" fillId="0" borderId="0">
      <alignment vertical="center"/>
    </xf>
    <xf numFmtId="0" fontId="122" fillId="0" borderId="36"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2" fillId="0" borderId="36" applyNumberFormat="0" applyFill="0" applyAlignment="0" applyProtection="0">
      <alignment vertical="center"/>
    </xf>
    <xf numFmtId="0" fontId="0" fillId="0" borderId="0">
      <alignment vertical="center"/>
    </xf>
    <xf numFmtId="0" fontId="122" fillId="0" borderId="36"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2" fillId="0" borderId="36" applyNumberFormat="0" applyFill="0" applyAlignment="0" applyProtection="0">
      <alignment vertical="center"/>
    </xf>
    <xf numFmtId="0" fontId="0" fillId="0" borderId="0">
      <alignment vertical="center"/>
    </xf>
    <xf numFmtId="0" fontId="122" fillId="0" borderId="36" applyProtection="0">
      <alignment vertical="center"/>
    </xf>
    <xf numFmtId="0" fontId="0" fillId="0" borderId="0">
      <alignment vertical="center"/>
    </xf>
    <xf numFmtId="0" fontId="122" fillId="0" borderId="36" applyNumberFormat="0" applyFill="0" applyAlignment="0" applyProtection="0">
      <alignment vertical="center"/>
    </xf>
    <xf numFmtId="0" fontId="0" fillId="0" borderId="0">
      <alignment vertical="center"/>
    </xf>
    <xf numFmtId="0" fontId="0" fillId="0" borderId="0">
      <alignment vertical="center"/>
    </xf>
    <xf numFmtId="0" fontId="122" fillId="0" borderId="3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2" fillId="0" borderId="36" applyNumberFormat="0" applyFill="0" applyAlignment="0" applyProtection="0">
      <alignment vertical="center"/>
    </xf>
    <xf numFmtId="0" fontId="122" fillId="0" borderId="36" applyNumberFormat="0" applyFill="0" applyAlignment="0" applyProtection="0">
      <alignment vertical="center"/>
    </xf>
    <xf numFmtId="0" fontId="122" fillId="0" borderId="36" applyNumberFormat="0" applyFill="0" applyAlignment="0" applyProtection="0">
      <alignment vertical="center"/>
    </xf>
    <xf numFmtId="0" fontId="122" fillId="0" borderId="36" applyNumberFormat="0" applyFill="0" applyAlignment="0" applyProtection="0">
      <alignment vertical="center"/>
    </xf>
    <xf numFmtId="0" fontId="122" fillId="0" borderId="36" applyNumberFormat="0" applyFill="0" applyAlignment="0" applyProtection="0">
      <alignment vertical="center"/>
    </xf>
    <xf numFmtId="0" fontId="0" fillId="0" borderId="0">
      <alignment vertical="center"/>
    </xf>
    <xf numFmtId="0" fontId="122" fillId="0" borderId="36" applyProtection="0">
      <alignment vertical="center"/>
    </xf>
    <xf numFmtId="0" fontId="0" fillId="0" borderId="0">
      <alignment vertical="center"/>
    </xf>
    <xf numFmtId="0" fontId="122" fillId="0" borderId="36" applyProtection="0">
      <alignment vertical="center"/>
    </xf>
    <xf numFmtId="0" fontId="122" fillId="0" borderId="36" applyNumberFormat="0" applyFill="0" applyAlignment="0" applyProtection="0">
      <alignment vertical="center"/>
    </xf>
    <xf numFmtId="0" fontId="0" fillId="0" borderId="0">
      <alignment vertical="center"/>
    </xf>
    <xf numFmtId="0" fontId="0" fillId="0" borderId="0">
      <alignment vertical="center"/>
    </xf>
    <xf numFmtId="0" fontId="122" fillId="0" borderId="36" applyNumberFormat="0" applyFill="0" applyAlignment="0" applyProtection="0">
      <alignment vertical="center"/>
    </xf>
    <xf numFmtId="0" fontId="0" fillId="0" borderId="0">
      <alignment vertical="center"/>
    </xf>
    <xf numFmtId="0" fontId="122" fillId="0" borderId="36" applyNumberFormat="0" applyFill="0" applyAlignment="0" applyProtection="0">
      <alignment vertical="center"/>
    </xf>
    <xf numFmtId="0" fontId="122" fillId="0" borderId="36" applyNumberFormat="0" applyFill="0" applyAlignment="0" applyProtection="0">
      <alignment vertical="center"/>
    </xf>
    <xf numFmtId="0" fontId="122" fillId="0" borderId="36" applyNumberFormat="0" applyFill="0" applyAlignment="0" applyProtection="0">
      <alignment vertical="center"/>
    </xf>
    <xf numFmtId="0" fontId="122" fillId="0" borderId="36" applyNumberFormat="0" applyFill="0" applyAlignment="0" applyProtection="0">
      <alignment vertical="center"/>
    </xf>
    <xf numFmtId="0" fontId="122" fillId="0" borderId="36" applyNumberFormat="0" applyFill="0" applyAlignment="0" applyProtection="0">
      <alignment vertical="center"/>
    </xf>
    <xf numFmtId="0" fontId="122" fillId="0" borderId="36" applyNumberFormat="0" applyFill="0" applyAlignment="0" applyProtection="0">
      <alignment vertical="center"/>
    </xf>
    <xf numFmtId="0" fontId="0" fillId="0" borderId="0">
      <alignment vertical="center"/>
    </xf>
    <xf numFmtId="0" fontId="0" fillId="0" borderId="0">
      <alignment vertical="center"/>
    </xf>
    <xf numFmtId="0" fontId="122" fillId="0" borderId="36" applyProtection="0">
      <alignment vertical="center"/>
    </xf>
    <xf numFmtId="0" fontId="0" fillId="0" borderId="0">
      <alignment vertical="center"/>
    </xf>
    <xf numFmtId="0" fontId="0" fillId="0" borderId="0">
      <alignment vertical="center"/>
    </xf>
    <xf numFmtId="0" fontId="0" fillId="0" borderId="0">
      <alignment vertical="center"/>
    </xf>
    <xf numFmtId="0" fontId="122" fillId="0" borderId="36" applyNumberFormat="0" applyFill="0" applyAlignment="0" applyProtection="0">
      <alignment vertical="center"/>
    </xf>
    <xf numFmtId="0" fontId="0" fillId="0" borderId="0">
      <alignment vertical="center"/>
    </xf>
    <xf numFmtId="0" fontId="122" fillId="0" borderId="36" applyProtection="0">
      <alignment vertical="center"/>
    </xf>
    <xf numFmtId="0" fontId="0" fillId="0" borderId="0">
      <alignment vertical="center"/>
    </xf>
    <xf numFmtId="0" fontId="0" fillId="0" borderId="0">
      <alignment vertical="center"/>
    </xf>
    <xf numFmtId="0" fontId="122" fillId="0" borderId="36" applyProtection="0">
      <alignment vertical="center"/>
    </xf>
    <xf numFmtId="0" fontId="0" fillId="0" borderId="0">
      <alignment vertical="center"/>
    </xf>
    <xf numFmtId="0" fontId="0" fillId="0" borderId="0">
      <alignment vertical="center"/>
    </xf>
    <xf numFmtId="0" fontId="0" fillId="0" borderId="0">
      <alignment vertical="center"/>
    </xf>
    <xf numFmtId="0" fontId="122" fillId="0" borderId="36" applyNumberFormat="0" applyFill="0" applyAlignment="0" applyProtection="0">
      <alignment vertical="center"/>
    </xf>
    <xf numFmtId="0" fontId="0" fillId="0" borderId="0">
      <alignment vertical="center"/>
    </xf>
    <xf numFmtId="0" fontId="122" fillId="0" borderId="36" applyProtection="0">
      <alignment vertical="center"/>
    </xf>
    <xf numFmtId="0" fontId="0" fillId="0" borderId="0">
      <alignment vertical="center"/>
    </xf>
    <xf numFmtId="0" fontId="0" fillId="0" borderId="0">
      <alignment vertical="center"/>
    </xf>
    <xf numFmtId="0" fontId="122" fillId="0" borderId="36" applyProtection="0">
      <alignment vertical="center"/>
    </xf>
    <xf numFmtId="0" fontId="0" fillId="0" borderId="0">
      <alignment vertical="center"/>
    </xf>
    <xf numFmtId="0" fontId="0" fillId="0" borderId="0">
      <alignment vertical="center"/>
    </xf>
    <xf numFmtId="0" fontId="0" fillId="0" borderId="0">
      <alignment vertical="center"/>
    </xf>
    <xf numFmtId="0" fontId="122" fillId="0" borderId="36" applyNumberFormat="0" applyFill="0" applyAlignment="0" applyProtection="0">
      <alignment vertical="center"/>
    </xf>
    <xf numFmtId="0" fontId="0" fillId="0" borderId="0">
      <alignment vertical="center"/>
    </xf>
    <xf numFmtId="0" fontId="122" fillId="0" borderId="36" applyProtection="0">
      <alignment vertical="center"/>
    </xf>
    <xf numFmtId="0" fontId="0" fillId="0" borderId="0">
      <alignment vertical="center"/>
    </xf>
    <xf numFmtId="0" fontId="0" fillId="0" borderId="0">
      <alignment vertical="center"/>
    </xf>
    <xf numFmtId="0" fontId="122" fillId="0" borderId="36" applyProtection="0">
      <alignment vertical="center"/>
    </xf>
    <xf numFmtId="0" fontId="0" fillId="0" borderId="0">
      <alignment vertical="center"/>
    </xf>
    <xf numFmtId="0" fontId="0" fillId="0" borderId="0">
      <alignment vertical="center"/>
    </xf>
    <xf numFmtId="0" fontId="0" fillId="0" borderId="0">
      <alignment vertical="center"/>
    </xf>
    <xf numFmtId="0" fontId="122" fillId="0" borderId="36" applyNumberFormat="0" applyFill="0" applyAlignment="0" applyProtection="0">
      <alignment vertical="center"/>
    </xf>
    <xf numFmtId="0" fontId="0" fillId="0" borderId="0">
      <alignment vertical="center"/>
    </xf>
    <xf numFmtId="0" fontId="122" fillId="0" borderId="36" applyProtection="0">
      <alignment vertical="center"/>
    </xf>
    <xf numFmtId="0" fontId="0" fillId="0" borderId="0">
      <alignment vertical="center"/>
    </xf>
    <xf numFmtId="0" fontId="0" fillId="0" borderId="0">
      <alignment vertical="center"/>
    </xf>
    <xf numFmtId="0" fontId="122" fillId="0" borderId="36" applyProtection="0">
      <alignment vertical="center"/>
    </xf>
    <xf numFmtId="0" fontId="0" fillId="0" borderId="0">
      <alignment vertical="center"/>
    </xf>
    <xf numFmtId="0" fontId="0" fillId="0" borderId="0">
      <alignment vertical="center"/>
    </xf>
    <xf numFmtId="0" fontId="0" fillId="0" borderId="0">
      <alignment vertical="center"/>
    </xf>
    <xf numFmtId="0" fontId="122" fillId="0" borderId="36" applyNumberFormat="0" applyFill="0" applyAlignment="0" applyProtection="0">
      <alignment vertical="center"/>
    </xf>
    <xf numFmtId="0" fontId="0" fillId="0" borderId="0">
      <alignment vertical="center"/>
    </xf>
    <xf numFmtId="0" fontId="122" fillId="0" borderId="36" applyProtection="0">
      <alignment vertical="center"/>
    </xf>
    <xf numFmtId="0" fontId="0" fillId="0" borderId="0">
      <alignment vertical="center"/>
    </xf>
    <xf numFmtId="0" fontId="0" fillId="0" borderId="0">
      <alignment vertical="center"/>
    </xf>
    <xf numFmtId="0" fontId="122" fillId="0" borderId="36" applyProtection="0">
      <alignment vertical="center"/>
    </xf>
    <xf numFmtId="0" fontId="0" fillId="0" borderId="0">
      <alignment vertical="center"/>
    </xf>
    <xf numFmtId="0" fontId="0" fillId="0" borderId="0">
      <alignment vertical="center"/>
    </xf>
    <xf numFmtId="0" fontId="0" fillId="0" borderId="0">
      <alignment vertical="center"/>
    </xf>
    <xf numFmtId="0" fontId="122" fillId="0" borderId="36" applyNumberFormat="0" applyFill="0" applyAlignment="0" applyProtection="0">
      <alignment vertical="center"/>
    </xf>
    <xf numFmtId="0" fontId="0" fillId="0" borderId="0">
      <alignment vertical="center"/>
    </xf>
    <xf numFmtId="0" fontId="122" fillId="0" borderId="36"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2" fillId="0" borderId="36" applyProtection="0">
      <alignment vertical="center"/>
    </xf>
    <xf numFmtId="0" fontId="122" fillId="0" borderId="36" applyNumberFormat="0" applyFill="0" applyAlignment="0" applyProtection="0">
      <alignment vertical="center"/>
    </xf>
    <xf numFmtId="0" fontId="0" fillId="0" borderId="0">
      <alignment vertical="center"/>
    </xf>
    <xf numFmtId="0" fontId="122" fillId="0" borderId="36"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66" fillId="0" borderId="0" applyFont="0" applyFill="0" applyBorder="0" applyAlignment="0" applyProtection="0">
      <alignment vertical="center"/>
    </xf>
    <xf numFmtId="43" fontId="66" fillId="0" borderId="0" applyFont="0" applyFill="0" applyBorder="0" applyAlignment="0" applyProtection="0">
      <alignment vertical="center"/>
    </xf>
    <xf numFmtId="0" fontId="0" fillId="0" borderId="0">
      <alignment vertical="center"/>
    </xf>
    <xf numFmtId="0" fontId="0" fillId="0" borderId="0">
      <alignment vertical="center"/>
    </xf>
    <xf numFmtId="43" fontId="66" fillId="0" borderId="0" applyFont="0" applyFill="0" applyBorder="0" applyAlignment="0" applyProtection="0">
      <alignment vertical="center"/>
    </xf>
    <xf numFmtId="43" fontId="66" fillId="0" borderId="0" applyFont="0" applyFill="0" applyBorder="0" applyAlignment="0" applyProtection="0">
      <alignment vertical="center"/>
    </xf>
    <xf numFmtId="0" fontId="0" fillId="0" borderId="0">
      <alignment vertical="center"/>
    </xf>
    <xf numFmtId="0" fontId="0" fillId="0" borderId="0">
      <alignment vertical="center"/>
    </xf>
    <xf numFmtId="43" fontId="66" fillId="0" borderId="0" applyFont="0" applyFill="0" applyBorder="0" applyAlignment="0" applyProtection="0">
      <alignment vertical="center"/>
    </xf>
    <xf numFmtId="43" fontId="66" fillId="0" borderId="0" applyFont="0" applyFill="0" applyBorder="0" applyAlignment="0" applyProtection="0">
      <alignment vertical="center"/>
    </xf>
    <xf numFmtId="0" fontId="0" fillId="0" borderId="0">
      <alignment vertical="center"/>
    </xf>
    <xf numFmtId="0" fontId="0" fillId="0" borderId="0">
      <alignment vertical="center"/>
    </xf>
    <xf numFmtId="43" fontId="66" fillId="0" borderId="0" applyFont="0" applyFill="0" applyBorder="0" applyAlignment="0" applyProtection="0">
      <alignment vertical="center"/>
    </xf>
    <xf numFmtId="43" fontId="66" fillId="0" borderId="0" applyFont="0" applyFill="0" applyBorder="0" applyAlignment="0" applyProtection="0">
      <alignment vertical="center"/>
    </xf>
    <xf numFmtId="0" fontId="0" fillId="0" borderId="0">
      <alignment vertical="center"/>
    </xf>
    <xf numFmtId="0" fontId="0" fillId="0" borderId="0">
      <alignment vertical="center"/>
    </xf>
    <xf numFmtId="43" fontId="66" fillId="0" borderId="0" applyFont="0" applyFill="0" applyBorder="0" applyAlignment="0" applyProtection="0">
      <alignment vertical="center"/>
    </xf>
    <xf numFmtId="43" fontId="66" fillId="0" borderId="0" applyFont="0" applyFill="0" applyBorder="0" applyAlignment="0" applyProtection="0">
      <alignment vertical="center"/>
    </xf>
    <xf numFmtId="0" fontId="0" fillId="0" borderId="0">
      <alignment vertical="center"/>
    </xf>
    <xf numFmtId="0" fontId="0" fillId="0" borderId="0">
      <alignment vertical="center"/>
    </xf>
    <xf numFmtId="43" fontId="66" fillId="0" borderId="0" applyFont="0" applyFill="0" applyBorder="0" applyAlignment="0" applyProtection="0">
      <alignment vertical="center"/>
    </xf>
    <xf numFmtId="43" fontId="66"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178" fontId="66" fillId="0" borderId="0" applyProtection="0">
      <alignment vertical="center"/>
    </xf>
    <xf numFmtId="0" fontId="0" fillId="0" borderId="0">
      <alignment vertical="center"/>
    </xf>
    <xf numFmtId="0" fontId="0" fillId="0" borderId="0">
      <alignment vertical="center"/>
    </xf>
    <xf numFmtId="178" fontId="66" fillId="0" borderId="0" applyProtection="0">
      <alignment vertical="center"/>
    </xf>
    <xf numFmtId="0" fontId="0" fillId="0" borderId="0">
      <alignment vertical="center"/>
    </xf>
    <xf numFmtId="0" fontId="0" fillId="0" borderId="0">
      <alignment vertical="center"/>
    </xf>
    <xf numFmtId="178" fontId="66" fillId="0" borderId="0" applyProtection="0">
      <alignment vertical="center"/>
    </xf>
    <xf numFmtId="0" fontId="0" fillId="0" borderId="0">
      <alignment vertical="center"/>
    </xf>
    <xf numFmtId="0" fontId="0" fillId="0" borderId="0">
      <alignment vertical="center"/>
    </xf>
    <xf numFmtId="178" fontId="66" fillId="0" borderId="0" applyProtection="0">
      <alignment vertical="center"/>
    </xf>
    <xf numFmtId="0" fontId="0" fillId="0" borderId="0">
      <alignment vertical="center"/>
    </xf>
    <xf numFmtId="178" fontId="66" fillId="0" borderId="0" applyProtection="0">
      <alignment vertical="center"/>
    </xf>
    <xf numFmtId="43" fontId="0" fillId="0" borderId="0" applyProtection="0">
      <alignment vertical="center"/>
    </xf>
    <xf numFmtId="178" fontId="66" fillId="0" borderId="0" applyProtection="0">
      <alignment vertical="center"/>
    </xf>
    <xf numFmtId="43" fontId="0" fillId="0" borderId="0" applyProtection="0">
      <alignment vertical="center"/>
    </xf>
    <xf numFmtId="43" fontId="66" fillId="0" borderId="0" applyFont="0" applyFill="0" applyBorder="0" applyAlignment="0" applyProtection="0">
      <alignment vertical="center"/>
    </xf>
    <xf numFmtId="43" fontId="66" fillId="0" borderId="0" applyFont="0" applyFill="0" applyBorder="0" applyAlignment="0" applyProtection="0">
      <alignment vertical="center"/>
    </xf>
    <xf numFmtId="0" fontId="0" fillId="0" borderId="0">
      <alignment vertical="center"/>
    </xf>
    <xf numFmtId="43" fontId="0" fillId="0" borderId="0" applyProtection="0">
      <alignment vertical="center"/>
    </xf>
    <xf numFmtId="43" fontId="0" fillId="0" borderId="0" applyFont="0" applyFill="0" applyBorder="0" applyAlignment="0" applyProtection="0">
      <alignment vertical="center"/>
    </xf>
    <xf numFmtId="0" fontId="0" fillId="0" borderId="0">
      <alignment vertical="center"/>
    </xf>
    <xf numFmtId="178" fontId="66" fillId="0" borderId="0" applyProtection="0">
      <alignment vertical="center"/>
    </xf>
    <xf numFmtId="178" fontId="66" fillId="0" borderId="0" applyProtection="0">
      <alignment vertical="center"/>
    </xf>
    <xf numFmtId="178" fontId="66" fillId="0" borderId="0" applyProtection="0">
      <alignment vertical="center"/>
    </xf>
    <xf numFmtId="178" fontId="66" fillId="0" borderId="0" applyProtection="0">
      <alignment vertical="center"/>
    </xf>
    <xf numFmtId="178" fontId="66" fillId="0" borderId="0" applyProtection="0">
      <alignment vertical="center"/>
    </xf>
    <xf numFmtId="178" fontId="66" fillId="0" borderId="0" applyProtection="0">
      <alignment vertical="center"/>
    </xf>
    <xf numFmtId="0" fontId="0" fillId="0" borderId="0">
      <alignment vertical="center"/>
    </xf>
    <xf numFmtId="43" fontId="0" fillId="0" borderId="0" applyProtection="0">
      <alignment vertical="center"/>
    </xf>
    <xf numFmtId="0" fontId="0" fillId="0" borderId="0">
      <alignment vertical="center"/>
    </xf>
    <xf numFmtId="178" fontId="66" fillId="0" borderId="0" applyProtection="0">
      <alignment vertical="center"/>
    </xf>
    <xf numFmtId="0" fontId="0" fillId="0" borderId="0">
      <alignment vertical="center"/>
    </xf>
    <xf numFmtId="0" fontId="0" fillId="0" borderId="0">
      <alignment vertical="center"/>
    </xf>
    <xf numFmtId="178" fontId="66" fillId="0" borderId="0" applyProtection="0">
      <alignment vertical="center"/>
    </xf>
    <xf numFmtId="0" fontId="0" fillId="0" borderId="0">
      <alignment vertical="center"/>
    </xf>
    <xf numFmtId="0" fontId="0" fillId="0" borderId="0">
      <alignment vertical="center"/>
    </xf>
    <xf numFmtId="178" fontId="66" fillId="0" borderId="0" applyProtection="0">
      <alignment vertical="center"/>
    </xf>
    <xf numFmtId="0" fontId="0" fillId="0" borderId="0">
      <alignment vertical="center"/>
    </xf>
    <xf numFmtId="0" fontId="0" fillId="0" borderId="0">
      <alignment vertical="center"/>
    </xf>
    <xf numFmtId="178" fontId="66" fillId="0" borderId="0" applyProtection="0">
      <alignment vertical="center"/>
    </xf>
    <xf numFmtId="0" fontId="0" fillId="0" borderId="0">
      <alignment vertical="center"/>
    </xf>
    <xf numFmtId="0" fontId="0" fillId="0" borderId="0">
      <alignment vertical="center"/>
    </xf>
    <xf numFmtId="178" fontId="66" fillId="0" borderId="0" applyProtection="0">
      <alignment vertical="center"/>
    </xf>
    <xf numFmtId="0" fontId="0" fillId="0" borderId="0">
      <alignment vertical="center"/>
    </xf>
    <xf numFmtId="178" fontId="66" fillId="0" borderId="0" applyProtection="0">
      <alignment vertical="center"/>
    </xf>
    <xf numFmtId="178" fontId="66" fillId="0" borderId="0" applyProtection="0">
      <alignment vertical="center"/>
    </xf>
    <xf numFmtId="178" fontId="66" fillId="0" borderId="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8" fontId="66" fillId="0" borderId="0" applyProtection="0">
      <alignment vertical="center"/>
    </xf>
    <xf numFmtId="0" fontId="0" fillId="0" borderId="0">
      <alignment vertical="center"/>
    </xf>
    <xf numFmtId="43"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8" fontId="66" fillId="0" borderId="0" applyProtection="0">
      <alignment vertical="center"/>
    </xf>
    <xf numFmtId="0" fontId="0" fillId="0" borderId="0">
      <alignment vertical="center"/>
    </xf>
    <xf numFmtId="43"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8" fontId="66" fillId="0" borderId="0" applyProtection="0">
      <alignment vertical="center"/>
    </xf>
    <xf numFmtId="0" fontId="0" fillId="0" borderId="0">
      <alignment vertical="center"/>
    </xf>
    <xf numFmtId="43"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8" fontId="66" fillId="0" borderId="0" applyProtection="0">
      <alignment vertical="center"/>
    </xf>
    <xf numFmtId="0" fontId="0" fillId="0" borderId="0">
      <alignment vertical="center"/>
    </xf>
    <xf numFmtId="43"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8" fontId="66" fillId="0" borderId="0" applyProtection="0">
      <alignment vertical="center"/>
    </xf>
    <xf numFmtId="0" fontId="0" fillId="0" borderId="0">
      <alignment vertical="center"/>
    </xf>
    <xf numFmtId="43"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8" fontId="66" fillId="0" borderId="0" applyProtection="0">
      <alignment vertical="center"/>
    </xf>
    <xf numFmtId="0" fontId="0" fillId="0" borderId="0">
      <alignment vertical="center"/>
    </xf>
    <xf numFmtId="43"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8" fontId="66" fillId="0" borderId="0" applyProtection="0">
      <alignment vertical="center"/>
    </xf>
    <xf numFmtId="0" fontId="0" fillId="0" borderId="0">
      <alignment vertical="center"/>
    </xf>
    <xf numFmtId="43" fontId="0" fillId="0" borderId="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66" fillId="0" borderId="0" applyFont="0" applyFill="0" applyBorder="0" applyAlignment="0" applyProtection="0">
      <alignment vertical="center"/>
    </xf>
    <xf numFmtId="0" fontId="0" fillId="0" borderId="0">
      <alignment vertical="center"/>
    </xf>
    <xf numFmtId="43" fontId="66" fillId="0" borderId="0" applyFont="0" applyFill="0" applyBorder="0" applyAlignment="0" applyProtection="0">
      <alignment vertical="center"/>
    </xf>
    <xf numFmtId="43" fontId="66" fillId="0" borderId="0" applyFont="0" applyFill="0" applyBorder="0" applyAlignment="0" applyProtection="0">
      <alignment vertical="center"/>
    </xf>
    <xf numFmtId="43" fontId="66" fillId="0" borderId="0" applyFont="0" applyFill="0" applyBorder="0" applyAlignment="0" applyProtection="0">
      <alignment vertical="center"/>
    </xf>
    <xf numFmtId="43" fontId="0" fillId="0" borderId="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66" fillId="0" borderId="0" applyFont="0" applyFill="0" applyBorder="0" applyAlignment="0" applyProtection="0">
      <alignment vertical="center"/>
    </xf>
    <xf numFmtId="43" fontId="66" fillId="0" borderId="0" applyFont="0" applyFill="0" applyBorder="0" applyAlignment="0" applyProtection="0">
      <alignment vertical="center"/>
    </xf>
    <xf numFmtId="0" fontId="0" fillId="0" borderId="0">
      <alignment vertical="center"/>
    </xf>
    <xf numFmtId="194"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66" fillId="0" borderId="0" applyFont="0" applyFill="0" applyBorder="0" applyAlignment="0" applyProtection="0">
      <alignment vertical="center"/>
    </xf>
    <xf numFmtId="43" fontId="66" fillId="0" borderId="0" applyFont="0" applyFill="0" applyBorder="0" applyAlignment="0" applyProtection="0">
      <alignment vertical="center"/>
    </xf>
    <xf numFmtId="0" fontId="0" fillId="0" borderId="0">
      <alignment vertical="center"/>
    </xf>
    <xf numFmtId="43" fontId="0" fillId="0" borderId="0" applyProtection="0">
      <alignment vertical="center"/>
    </xf>
    <xf numFmtId="0" fontId="0" fillId="0" borderId="0">
      <alignment vertical="center"/>
    </xf>
    <xf numFmtId="43" fontId="66" fillId="0" borderId="0" applyFont="0" applyFill="0" applyBorder="0" applyAlignment="0" applyProtection="0">
      <alignment vertical="center"/>
    </xf>
    <xf numFmtId="43" fontId="66" fillId="0" borderId="0" applyFont="0" applyFill="0" applyBorder="0" applyAlignment="0" applyProtection="0">
      <alignment vertical="center"/>
    </xf>
    <xf numFmtId="0" fontId="0" fillId="0" borderId="0">
      <alignment vertical="center"/>
    </xf>
    <xf numFmtId="0" fontId="0" fillId="0" borderId="0">
      <alignment vertical="center"/>
    </xf>
    <xf numFmtId="43" fontId="66" fillId="0" borderId="0" applyFont="0" applyFill="0" applyBorder="0" applyAlignment="0" applyProtection="0">
      <alignment vertical="center"/>
    </xf>
    <xf numFmtId="43" fontId="66" fillId="0" borderId="0" applyFont="0" applyFill="0" applyBorder="0" applyAlignment="0" applyProtection="0">
      <alignment vertical="center"/>
    </xf>
    <xf numFmtId="0" fontId="0" fillId="0" borderId="0">
      <alignment vertical="center"/>
    </xf>
    <xf numFmtId="0" fontId="0" fillId="0" borderId="0">
      <alignment vertical="center"/>
    </xf>
    <xf numFmtId="43" fontId="66" fillId="0" borderId="0" applyFont="0" applyFill="0" applyBorder="0" applyAlignment="0" applyProtection="0">
      <alignment vertical="center"/>
    </xf>
    <xf numFmtId="43" fontId="66" fillId="0" borderId="0" applyFont="0" applyFill="0" applyBorder="0" applyAlignment="0" applyProtection="0">
      <alignment vertical="center"/>
    </xf>
    <xf numFmtId="0" fontId="0" fillId="0" borderId="0">
      <alignment vertical="center"/>
    </xf>
    <xf numFmtId="0" fontId="0" fillId="0" borderId="0">
      <alignment vertical="center"/>
    </xf>
    <xf numFmtId="43" fontId="66" fillId="0" borderId="0" applyFont="0" applyFill="0" applyBorder="0" applyAlignment="0" applyProtection="0">
      <alignment vertical="center"/>
    </xf>
    <xf numFmtId="43" fontId="66" fillId="0" borderId="0" applyFont="0" applyFill="0" applyBorder="0" applyAlignment="0" applyProtection="0">
      <alignment vertical="center"/>
    </xf>
    <xf numFmtId="0" fontId="0" fillId="0" borderId="0">
      <alignment vertical="center"/>
    </xf>
    <xf numFmtId="0" fontId="0" fillId="0" borderId="0">
      <alignment vertical="center"/>
    </xf>
    <xf numFmtId="43" fontId="66" fillId="0" borderId="0" applyFont="0" applyFill="0" applyBorder="0" applyAlignment="0" applyProtection="0">
      <alignment vertical="center"/>
    </xf>
    <xf numFmtId="43" fontId="66" fillId="0" borderId="0" applyFont="0" applyFill="0" applyBorder="0" applyAlignment="0" applyProtection="0">
      <alignment vertical="center"/>
    </xf>
    <xf numFmtId="0" fontId="0" fillId="0" borderId="0">
      <alignment vertical="center"/>
    </xf>
    <xf numFmtId="41" fontId="66" fillId="0" borderId="0" applyFont="0" applyFill="0" applyBorder="0" applyAlignment="0" applyProtection="0">
      <alignment vertical="center"/>
    </xf>
    <xf numFmtId="41" fontId="66" fillId="0" borderId="0" applyFont="0" applyFill="0" applyBorder="0" applyAlignment="0" applyProtection="0">
      <alignment vertical="center"/>
    </xf>
    <xf numFmtId="41" fontId="66" fillId="0" borderId="0" applyFont="0" applyFill="0" applyBorder="0" applyAlignment="0" applyProtection="0">
      <alignment vertical="center"/>
    </xf>
    <xf numFmtId="41" fontId="66" fillId="0" borderId="0" applyFont="0" applyFill="0" applyBorder="0" applyAlignment="0" applyProtection="0">
      <alignment vertical="center"/>
    </xf>
    <xf numFmtId="41" fontId="66" fillId="0" borderId="0" applyFont="0" applyFill="0" applyBorder="0" applyAlignment="0" applyProtection="0">
      <alignment vertical="center"/>
    </xf>
    <xf numFmtId="41" fontId="66" fillId="0" borderId="0" applyFont="0" applyFill="0" applyBorder="0" applyAlignment="0" applyProtection="0">
      <alignment vertical="center"/>
    </xf>
    <xf numFmtId="41" fontId="66" fillId="0" borderId="0" applyFont="0" applyFill="0" applyBorder="0" applyAlignment="0" applyProtection="0">
      <alignment vertical="center"/>
    </xf>
    <xf numFmtId="41" fontId="66" fillId="0" borderId="0" applyFont="0" applyFill="0" applyBorder="0" applyAlignment="0" applyProtection="0">
      <alignment vertical="center"/>
    </xf>
    <xf numFmtId="41" fontId="66" fillId="0" borderId="0" applyFont="0" applyFill="0" applyBorder="0" applyAlignment="0" applyProtection="0">
      <alignment vertical="center"/>
    </xf>
    <xf numFmtId="41" fontId="66" fillId="0" borderId="0" applyFont="0" applyFill="0" applyBorder="0" applyAlignment="0" applyProtection="0">
      <alignment vertical="center"/>
    </xf>
    <xf numFmtId="41" fontId="66" fillId="0" borderId="0" applyFont="0" applyFill="0" applyBorder="0" applyAlignment="0" applyProtection="0">
      <alignment vertical="center"/>
    </xf>
    <xf numFmtId="41" fontId="66" fillId="0" borderId="0" applyFont="0" applyFill="0" applyBorder="0" applyAlignment="0" applyProtection="0">
      <alignment vertical="center"/>
    </xf>
    <xf numFmtId="41" fontId="66" fillId="0" borderId="0" applyFont="0" applyFill="0" applyBorder="0" applyAlignment="0" applyProtection="0">
      <alignment vertical="center"/>
    </xf>
    <xf numFmtId="41" fontId="66" fillId="0" borderId="0" applyFont="0" applyFill="0" applyBorder="0" applyAlignment="0" applyProtection="0">
      <alignment vertical="center"/>
    </xf>
    <xf numFmtId="0" fontId="0" fillId="0" borderId="0">
      <alignment vertical="center"/>
    </xf>
    <xf numFmtId="41" fontId="66" fillId="0" borderId="0" applyFont="0" applyFill="0" applyBorder="0" applyAlignment="0" applyProtection="0">
      <alignment vertical="center"/>
    </xf>
    <xf numFmtId="41" fontId="66"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1"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1"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1"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1"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1"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1"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1"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1" fontId="0" fillId="0" borderId="0" applyProtection="0">
      <alignment vertical="center"/>
    </xf>
    <xf numFmtId="0" fontId="0" fillId="0" borderId="0">
      <alignment vertical="center"/>
    </xf>
    <xf numFmtId="41" fontId="66" fillId="0" borderId="0" applyFont="0" applyFill="0" applyBorder="0" applyAlignment="0" applyProtection="0">
      <alignment vertical="center"/>
    </xf>
    <xf numFmtId="41" fontId="66"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1"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1"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1"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1"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1"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1"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1"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1" fontId="0" fillId="0" borderId="0" applyProtection="0">
      <alignment vertical="center"/>
    </xf>
    <xf numFmtId="0" fontId="0" fillId="0" borderId="0">
      <alignment vertical="center"/>
    </xf>
    <xf numFmtId="41" fontId="66" fillId="0" borderId="0" applyFont="0" applyFill="0" applyBorder="0" applyAlignment="0" applyProtection="0">
      <alignment vertical="center"/>
    </xf>
    <xf numFmtId="41" fontId="66" fillId="0" borderId="0" applyFont="0" applyFill="0" applyBorder="0" applyAlignment="0" applyProtection="0">
      <alignment vertical="center"/>
    </xf>
    <xf numFmtId="0" fontId="0" fillId="0" borderId="0">
      <alignment vertical="center"/>
    </xf>
    <xf numFmtId="0" fontId="0" fillId="0" borderId="0">
      <alignment vertical="center"/>
    </xf>
    <xf numFmtId="41" fontId="66" fillId="0" borderId="0" applyFont="0" applyFill="0" applyBorder="0" applyAlignment="0" applyProtection="0">
      <alignment vertical="center"/>
    </xf>
    <xf numFmtId="41" fontId="66"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41" fontId="66" fillId="0" borderId="0" applyFont="0" applyFill="0" applyBorder="0" applyAlignment="0" applyProtection="0">
      <alignment vertical="center"/>
    </xf>
    <xf numFmtId="41" fontId="66" fillId="0" borderId="0" applyFont="0" applyFill="0" applyBorder="0" applyAlignment="0" applyProtection="0">
      <alignment vertical="center"/>
    </xf>
    <xf numFmtId="41" fontId="0" fillId="0" borderId="0" applyFont="0" applyFill="0" applyBorder="0" applyAlignment="0" applyProtection="0">
      <alignment vertical="center"/>
    </xf>
    <xf numFmtId="41" fontId="66" fillId="0" borderId="0" applyFont="0" applyFill="0" applyBorder="0" applyAlignment="0" applyProtection="0">
      <alignment vertical="center"/>
    </xf>
    <xf numFmtId="41" fontId="66" fillId="0" borderId="0" applyFont="0" applyFill="0" applyBorder="0" applyAlignment="0" applyProtection="0">
      <alignment vertical="center"/>
    </xf>
    <xf numFmtId="41" fontId="66" fillId="0" borderId="0" applyFont="0" applyFill="0" applyBorder="0" applyAlignment="0" applyProtection="0">
      <alignment vertical="center"/>
    </xf>
    <xf numFmtId="41" fontId="66" fillId="0" borderId="0" applyFont="0" applyFill="0" applyBorder="0" applyAlignment="0" applyProtection="0">
      <alignment vertical="center"/>
    </xf>
    <xf numFmtId="41" fontId="66" fillId="0" borderId="0" applyFont="0" applyFill="0" applyBorder="0" applyAlignment="0" applyProtection="0">
      <alignment vertical="center"/>
    </xf>
    <xf numFmtId="41" fontId="66"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3" fillId="84" borderId="0" applyProtection="0">
      <alignment vertical="center"/>
    </xf>
    <xf numFmtId="0" fontId="0" fillId="0" borderId="0">
      <alignment vertical="center"/>
    </xf>
    <xf numFmtId="0" fontId="0" fillId="84" borderId="0" applyProtection="0">
      <alignment vertical="center"/>
    </xf>
    <xf numFmtId="0" fontId="0" fillId="84" borderId="0" applyNumberFormat="0" applyBorder="0" applyAlignment="0" applyProtection="0">
      <alignment vertical="center"/>
    </xf>
    <xf numFmtId="0" fontId="0" fillId="0" borderId="0">
      <alignment vertical="center"/>
    </xf>
    <xf numFmtId="0" fontId="0" fillId="0" borderId="0">
      <alignment vertical="center"/>
    </xf>
    <xf numFmtId="0" fontId="0" fillId="84" borderId="0" applyProtection="0">
      <alignment vertical="center"/>
    </xf>
    <xf numFmtId="0" fontId="0" fillId="84" borderId="0" applyNumberFormat="0" applyBorder="0" applyAlignment="0" applyProtection="0">
      <alignment vertical="center"/>
    </xf>
    <xf numFmtId="0" fontId="0" fillId="0" borderId="0">
      <alignment vertical="center"/>
    </xf>
    <xf numFmtId="0" fontId="0" fillId="0" borderId="0">
      <alignment vertical="center"/>
    </xf>
    <xf numFmtId="0" fontId="0" fillId="84"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3" fillId="84" borderId="0" applyNumberFormat="0" applyBorder="0" applyAlignment="0" applyProtection="0">
      <alignment vertical="center"/>
    </xf>
    <xf numFmtId="0" fontId="0" fillId="84" borderId="0" applyNumberFormat="0" applyBorder="0" applyAlignment="0" applyProtection="0">
      <alignment vertical="center"/>
    </xf>
    <xf numFmtId="0" fontId="0" fillId="0" borderId="0">
      <alignment vertical="center"/>
    </xf>
    <xf numFmtId="0" fontId="0" fillId="0" borderId="0">
      <alignment vertical="center"/>
    </xf>
    <xf numFmtId="0" fontId="123" fillId="85" borderId="0" applyProtection="0">
      <alignment vertical="center"/>
    </xf>
    <xf numFmtId="0" fontId="123" fillId="86" borderId="0" applyNumberFormat="0" applyBorder="0" applyAlignment="0" applyProtection="0">
      <alignment vertical="center"/>
    </xf>
    <xf numFmtId="0" fontId="0" fillId="0" borderId="0">
      <alignment vertical="center"/>
    </xf>
    <xf numFmtId="0" fontId="0" fillId="85" borderId="0" applyProtection="0">
      <alignment vertical="center"/>
    </xf>
    <xf numFmtId="0" fontId="0" fillId="85" borderId="0" applyNumberFormat="0" applyBorder="0" applyAlignment="0" applyProtection="0">
      <alignment vertical="center"/>
    </xf>
    <xf numFmtId="0" fontId="0" fillId="0" borderId="0">
      <alignment vertical="center"/>
    </xf>
    <xf numFmtId="0" fontId="0" fillId="0" borderId="0">
      <alignment vertical="center"/>
    </xf>
    <xf numFmtId="0" fontId="0" fillId="85" borderId="0" applyProtection="0">
      <alignment vertical="center"/>
    </xf>
    <xf numFmtId="0" fontId="0" fillId="85" borderId="0" applyNumberFormat="0" applyBorder="0" applyAlignment="0" applyProtection="0">
      <alignment vertical="center"/>
    </xf>
    <xf numFmtId="0" fontId="0" fillId="0" borderId="0">
      <alignment vertical="center"/>
    </xf>
    <xf numFmtId="0" fontId="0" fillId="0" borderId="0">
      <alignment vertical="center"/>
    </xf>
    <xf numFmtId="0" fontId="0" fillId="85"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3" fillId="85" borderId="0" applyNumberFormat="0" applyBorder="0" applyAlignment="0" applyProtection="0">
      <alignment vertical="center"/>
    </xf>
    <xf numFmtId="0" fontId="0" fillId="85" borderId="0" applyNumberFormat="0" applyBorder="0" applyAlignment="0" applyProtection="0">
      <alignment vertical="center"/>
    </xf>
    <xf numFmtId="0" fontId="0" fillId="0" borderId="0">
      <alignment vertical="center"/>
    </xf>
    <xf numFmtId="0" fontId="0" fillId="0" borderId="0">
      <alignment vertical="center"/>
    </xf>
    <xf numFmtId="0" fontId="123" fillId="87" borderId="0" applyProtection="0">
      <alignment vertical="center"/>
    </xf>
    <xf numFmtId="0" fontId="0" fillId="0" borderId="0">
      <alignment vertical="center"/>
    </xf>
    <xf numFmtId="0" fontId="0" fillId="87" borderId="0" applyProtection="0">
      <alignment vertical="center"/>
    </xf>
    <xf numFmtId="0" fontId="0" fillId="87" borderId="0" applyNumberFormat="0" applyBorder="0" applyAlignment="0" applyProtection="0">
      <alignment vertical="center"/>
    </xf>
    <xf numFmtId="0" fontId="0" fillId="0" borderId="0">
      <alignment vertical="center"/>
    </xf>
    <xf numFmtId="0" fontId="0" fillId="0" borderId="0">
      <alignment vertical="center"/>
    </xf>
    <xf numFmtId="0" fontId="0" fillId="87" borderId="0" applyProtection="0">
      <alignment vertical="center"/>
    </xf>
    <xf numFmtId="0" fontId="0" fillId="87" borderId="0" applyNumberFormat="0" applyBorder="0" applyAlignment="0" applyProtection="0">
      <alignment vertical="center"/>
    </xf>
    <xf numFmtId="0" fontId="0" fillId="0" borderId="0">
      <alignment vertical="center"/>
    </xf>
    <xf numFmtId="0" fontId="0" fillId="0" borderId="0">
      <alignment vertical="center"/>
    </xf>
    <xf numFmtId="0" fontId="0" fillId="87"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3" fillId="87" borderId="0" applyNumberFormat="0" applyBorder="0" applyAlignment="0" applyProtection="0">
      <alignment vertical="center"/>
    </xf>
    <xf numFmtId="0" fontId="0" fillId="8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88" borderId="0" applyNumberFormat="0" applyBorder="0" applyAlignment="0" applyProtection="0">
      <alignment vertical="center"/>
    </xf>
    <xf numFmtId="0" fontId="0" fillId="0" borderId="0">
      <alignment vertical="center"/>
    </xf>
    <xf numFmtId="0" fontId="67" fillId="88"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88" borderId="0" applyNumberFormat="0" applyBorder="0" applyAlignment="0" applyProtection="0">
      <alignment vertical="center"/>
    </xf>
    <xf numFmtId="0" fontId="0" fillId="0" borderId="0">
      <alignment vertical="center"/>
    </xf>
    <xf numFmtId="0" fontId="67" fillId="88"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88" borderId="0" applyNumberFormat="0" applyBorder="0" applyAlignment="0" applyProtection="0">
      <alignment vertical="center"/>
    </xf>
    <xf numFmtId="0" fontId="0" fillId="0" borderId="0">
      <alignment vertical="center"/>
    </xf>
    <xf numFmtId="0" fontId="67" fillId="88"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88" borderId="0" applyNumberFormat="0" applyBorder="0" applyAlignment="0" applyProtection="0">
      <alignment vertical="center"/>
    </xf>
    <xf numFmtId="0" fontId="0" fillId="0" borderId="0">
      <alignment vertical="center"/>
    </xf>
    <xf numFmtId="0" fontId="67" fillId="88" borderId="0" applyProtection="0">
      <alignment vertical="center"/>
    </xf>
    <xf numFmtId="0" fontId="0" fillId="0" borderId="0">
      <alignment vertical="center"/>
    </xf>
    <xf numFmtId="0" fontId="67" fillId="88" borderId="0" applyNumberFormat="0" applyBorder="0" applyAlignment="0" applyProtection="0">
      <alignment vertical="center"/>
    </xf>
    <xf numFmtId="0" fontId="0" fillId="0" borderId="0">
      <alignment vertical="center"/>
    </xf>
    <xf numFmtId="0" fontId="0" fillId="0" borderId="0">
      <alignment vertical="center"/>
    </xf>
    <xf numFmtId="0" fontId="67" fillId="8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88" borderId="0" applyNumberFormat="0" applyBorder="0" applyAlignment="0" applyProtection="0">
      <alignment vertical="center"/>
    </xf>
    <xf numFmtId="0" fontId="0" fillId="0" borderId="0">
      <alignment vertical="center"/>
    </xf>
    <xf numFmtId="0" fontId="67" fillId="88" borderId="0" applyNumberFormat="0" applyBorder="0" applyAlignment="0" applyProtection="0">
      <alignment vertical="center"/>
    </xf>
    <xf numFmtId="0" fontId="67" fillId="88" borderId="0" applyNumberFormat="0" applyBorder="0" applyAlignment="0" applyProtection="0">
      <alignment vertical="center"/>
    </xf>
    <xf numFmtId="0" fontId="67" fillId="88" borderId="0" applyNumberFormat="0" applyBorder="0" applyAlignment="0" applyProtection="0">
      <alignment vertical="center"/>
    </xf>
    <xf numFmtId="0" fontId="67" fillId="88" borderId="0" applyNumberFormat="0" applyBorder="0" applyAlignment="0" applyProtection="0">
      <alignment vertical="center"/>
    </xf>
    <xf numFmtId="0" fontId="67" fillId="88" borderId="0" applyNumberFormat="0" applyBorder="0" applyAlignment="0" applyProtection="0">
      <alignment vertical="center"/>
    </xf>
    <xf numFmtId="0" fontId="0" fillId="0" borderId="0">
      <alignment vertical="center"/>
    </xf>
    <xf numFmtId="0" fontId="67" fillId="88" borderId="0" applyProtection="0">
      <alignment vertical="center"/>
    </xf>
    <xf numFmtId="0" fontId="0" fillId="0" borderId="0">
      <alignment vertical="center"/>
    </xf>
    <xf numFmtId="0" fontId="67" fillId="88" borderId="0" applyProtection="0">
      <alignment vertical="center"/>
    </xf>
    <xf numFmtId="0" fontId="67" fillId="88" borderId="0" applyNumberFormat="0" applyBorder="0" applyAlignment="0" applyProtection="0">
      <alignment vertical="center"/>
    </xf>
    <xf numFmtId="0" fontId="0" fillId="0" borderId="0">
      <alignment vertical="center"/>
    </xf>
    <xf numFmtId="0" fontId="0" fillId="0" borderId="0">
      <alignment vertical="center"/>
    </xf>
    <xf numFmtId="0" fontId="67" fillId="88" borderId="0" applyNumberFormat="0" applyBorder="0" applyAlignment="0" applyProtection="0">
      <alignment vertical="center"/>
    </xf>
    <xf numFmtId="0" fontId="0" fillId="0" borderId="0">
      <alignment vertical="center"/>
    </xf>
    <xf numFmtId="0" fontId="0" fillId="0" borderId="0">
      <alignment vertical="center"/>
    </xf>
    <xf numFmtId="0" fontId="67" fillId="88" borderId="0" applyNumberFormat="0" applyBorder="0" applyAlignment="0" applyProtection="0">
      <alignment vertical="center"/>
    </xf>
    <xf numFmtId="0" fontId="0" fillId="0" borderId="0">
      <alignment vertical="center"/>
    </xf>
    <xf numFmtId="0" fontId="0" fillId="0" borderId="0">
      <alignment vertical="center"/>
    </xf>
    <xf numFmtId="0" fontId="67" fillId="88" borderId="0" applyNumberFormat="0" applyBorder="0" applyAlignment="0" applyProtection="0">
      <alignment vertical="center"/>
    </xf>
    <xf numFmtId="0" fontId="0" fillId="0" borderId="0">
      <alignment vertical="center"/>
    </xf>
    <xf numFmtId="0" fontId="0" fillId="0" borderId="0">
      <alignment vertical="center"/>
    </xf>
    <xf numFmtId="0" fontId="67" fillId="88" borderId="0" applyNumberFormat="0" applyBorder="0" applyAlignment="0" applyProtection="0">
      <alignment vertical="center"/>
    </xf>
    <xf numFmtId="0" fontId="0" fillId="0" borderId="0">
      <alignment vertical="center"/>
    </xf>
    <xf numFmtId="0" fontId="67" fillId="88" borderId="0" applyNumberFormat="0" applyBorder="0" applyAlignment="0" applyProtection="0">
      <alignment vertical="center"/>
    </xf>
    <xf numFmtId="0" fontId="67" fillId="88" borderId="0" applyNumberFormat="0" applyBorder="0" applyAlignment="0" applyProtection="0">
      <alignment vertical="center"/>
    </xf>
    <xf numFmtId="0" fontId="67" fillId="88" borderId="0" applyNumberFormat="0" applyBorder="0" applyAlignment="0" applyProtection="0">
      <alignment vertical="center"/>
    </xf>
    <xf numFmtId="0" fontId="67" fillId="8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7" fillId="88" borderId="0" applyProtection="0">
      <alignment vertical="center"/>
    </xf>
    <xf numFmtId="0" fontId="0" fillId="0" borderId="0">
      <alignment vertical="center"/>
    </xf>
    <xf numFmtId="0" fontId="0" fillId="0" borderId="0">
      <alignment vertical="center"/>
    </xf>
    <xf numFmtId="0" fontId="0" fillId="0" borderId="0">
      <alignment vertical="center"/>
    </xf>
    <xf numFmtId="0" fontId="67" fillId="88" borderId="0" applyNumberFormat="0" applyBorder="0" applyAlignment="0" applyProtection="0">
      <alignment vertical="center"/>
    </xf>
    <xf numFmtId="0" fontId="67" fillId="88" borderId="0" applyNumberFormat="0" applyBorder="0" applyAlignment="0" applyProtection="0">
      <alignment vertical="center"/>
    </xf>
    <xf numFmtId="0" fontId="0" fillId="0" borderId="0">
      <alignment vertical="center"/>
    </xf>
    <xf numFmtId="0" fontId="67" fillId="88" borderId="0" applyProtection="0">
      <alignment vertical="center"/>
    </xf>
    <xf numFmtId="0" fontId="0" fillId="0" borderId="0">
      <alignment vertical="center"/>
    </xf>
    <xf numFmtId="0" fontId="0" fillId="0" borderId="0">
      <alignment vertical="center"/>
    </xf>
    <xf numFmtId="0" fontId="67" fillId="88" borderId="0" applyProtection="0">
      <alignment vertical="center"/>
    </xf>
    <xf numFmtId="0" fontId="0" fillId="0" borderId="0">
      <alignment vertical="center"/>
    </xf>
    <xf numFmtId="0" fontId="0" fillId="0" borderId="0">
      <alignment vertical="center"/>
    </xf>
    <xf numFmtId="0" fontId="0" fillId="0" borderId="0">
      <alignment vertical="center"/>
    </xf>
    <xf numFmtId="0" fontId="67" fillId="88" borderId="0" applyNumberFormat="0" applyBorder="0" applyAlignment="0" applyProtection="0">
      <alignment vertical="center"/>
    </xf>
    <xf numFmtId="0" fontId="67" fillId="88" borderId="0" applyNumberFormat="0" applyBorder="0" applyAlignment="0" applyProtection="0">
      <alignment vertical="center"/>
    </xf>
    <xf numFmtId="0" fontId="0" fillId="0" borderId="0">
      <alignment vertical="center"/>
    </xf>
    <xf numFmtId="0" fontId="67" fillId="88" borderId="0" applyProtection="0">
      <alignment vertical="center"/>
    </xf>
    <xf numFmtId="0" fontId="0" fillId="0" borderId="0">
      <alignment vertical="center"/>
    </xf>
    <xf numFmtId="0" fontId="0" fillId="0" borderId="0">
      <alignment vertical="center"/>
    </xf>
    <xf numFmtId="0" fontId="67" fillId="88" borderId="0" applyProtection="0">
      <alignment vertical="center"/>
    </xf>
    <xf numFmtId="0" fontId="0" fillId="0" borderId="0">
      <alignment vertical="center"/>
    </xf>
    <xf numFmtId="0" fontId="0" fillId="0" borderId="0">
      <alignment vertical="center"/>
    </xf>
    <xf numFmtId="0" fontId="0" fillId="0" borderId="0">
      <alignment vertical="center"/>
    </xf>
    <xf numFmtId="0" fontId="67" fillId="88" borderId="0" applyNumberFormat="0" applyBorder="0" applyAlignment="0" applyProtection="0">
      <alignment vertical="center"/>
    </xf>
    <xf numFmtId="0" fontId="67" fillId="88" borderId="0" applyNumberFormat="0" applyBorder="0" applyAlignment="0" applyProtection="0">
      <alignment vertical="center"/>
    </xf>
    <xf numFmtId="0" fontId="0" fillId="0" borderId="0">
      <alignment vertical="center"/>
    </xf>
    <xf numFmtId="0" fontId="67" fillId="88" borderId="0" applyProtection="0">
      <alignment vertical="center"/>
    </xf>
    <xf numFmtId="0" fontId="0" fillId="0" borderId="0">
      <alignment vertical="center"/>
    </xf>
    <xf numFmtId="0" fontId="0" fillId="0" borderId="0">
      <alignment vertical="center"/>
    </xf>
    <xf numFmtId="0" fontId="67" fillId="88" borderId="0" applyProtection="0">
      <alignment vertical="center"/>
    </xf>
    <xf numFmtId="0" fontId="0" fillId="0" borderId="0">
      <alignment vertical="center"/>
    </xf>
    <xf numFmtId="0" fontId="0" fillId="0" borderId="0">
      <alignment vertical="center"/>
    </xf>
    <xf numFmtId="0" fontId="0" fillId="0" borderId="0">
      <alignment vertical="center"/>
    </xf>
    <xf numFmtId="0" fontId="67" fillId="88" borderId="0" applyNumberFormat="0" applyBorder="0" applyAlignment="0" applyProtection="0">
      <alignment vertical="center"/>
    </xf>
    <xf numFmtId="0" fontId="67" fillId="88" borderId="0" applyNumberFormat="0" applyBorder="0" applyAlignment="0" applyProtection="0">
      <alignment vertical="center"/>
    </xf>
    <xf numFmtId="0" fontId="0" fillId="0" borderId="0">
      <alignment vertical="center"/>
    </xf>
    <xf numFmtId="0" fontId="67" fillId="88" borderId="0" applyProtection="0">
      <alignment vertical="center"/>
    </xf>
    <xf numFmtId="0" fontId="0" fillId="0" borderId="0">
      <alignment vertical="center"/>
    </xf>
    <xf numFmtId="0" fontId="0" fillId="0" borderId="0">
      <alignment vertical="center"/>
    </xf>
    <xf numFmtId="0" fontId="67" fillId="88" borderId="0" applyProtection="0">
      <alignment vertical="center"/>
    </xf>
    <xf numFmtId="0" fontId="0" fillId="0" borderId="0">
      <alignment vertical="center"/>
    </xf>
    <xf numFmtId="0" fontId="0" fillId="0" borderId="0">
      <alignment vertical="center"/>
    </xf>
    <xf numFmtId="0" fontId="0" fillId="0" borderId="0">
      <alignment vertical="center"/>
    </xf>
    <xf numFmtId="0" fontId="67" fillId="88" borderId="0" applyNumberFormat="0" applyBorder="0" applyAlignment="0" applyProtection="0">
      <alignment vertical="center"/>
    </xf>
    <xf numFmtId="0" fontId="67" fillId="88" borderId="0" applyNumberFormat="0" applyBorder="0" applyAlignment="0" applyProtection="0">
      <alignment vertical="center"/>
    </xf>
    <xf numFmtId="0" fontId="0" fillId="0" borderId="0">
      <alignment vertical="center"/>
    </xf>
    <xf numFmtId="0" fontId="67" fillId="88" borderId="0" applyProtection="0">
      <alignment vertical="center"/>
    </xf>
    <xf numFmtId="0" fontId="0" fillId="0" borderId="0">
      <alignment vertical="center"/>
    </xf>
    <xf numFmtId="0" fontId="0" fillId="0" borderId="0">
      <alignment vertical="center"/>
    </xf>
    <xf numFmtId="0" fontId="67" fillId="88" borderId="0" applyProtection="0">
      <alignment vertical="center"/>
    </xf>
    <xf numFmtId="0" fontId="0" fillId="0" borderId="0">
      <alignment vertical="center"/>
    </xf>
    <xf numFmtId="0" fontId="0" fillId="0" borderId="0">
      <alignment vertical="center"/>
    </xf>
    <xf numFmtId="0" fontId="0" fillId="0" borderId="0">
      <alignment vertical="center"/>
    </xf>
    <xf numFmtId="0" fontId="67" fillId="88" borderId="0" applyNumberFormat="0" applyBorder="0" applyAlignment="0" applyProtection="0">
      <alignment vertical="center"/>
    </xf>
    <xf numFmtId="0" fontId="67" fillId="88" borderId="0" applyNumberFormat="0" applyBorder="0" applyAlignment="0" applyProtection="0">
      <alignment vertical="center"/>
    </xf>
    <xf numFmtId="0" fontId="0" fillId="0" borderId="0">
      <alignment vertical="center"/>
    </xf>
    <xf numFmtId="0" fontId="67" fillId="88"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88" borderId="0" applyProtection="0">
      <alignment vertical="center"/>
    </xf>
    <xf numFmtId="0" fontId="67" fillId="88" borderId="0" applyNumberFormat="0" applyBorder="0" applyAlignment="0" applyProtection="0">
      <alignment vertical="center"/>
    </xf>
    <xf numFmtId="0" fontId="0" fillId="0" borderId="0">
      <alignment vertical="center"/>
    </xf>
    <xf numFmtId="0" fontId="67" fillId="88"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89" borderId="0" applyNumberFormat="0" applyBorder="0" applyAlignment="0" applyProtection="0">
      <alignment vertical="center"/>
    </xf>
    <xf numFmtId="0" fontId="0" fillId="0" borderId="0">
      <alignment vertical="center"/>
    </xf>
    <xf numFmtId="0" fontId="67" fillId="89"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89" borderId="0" applyNumberFormat="0" applyBorder="0" applyAlignment="0" applyProtection="0">
      <alignment vertical="center"/>
    </xf>
    <xf numFmtId="0" fontId="0" fillId="0" borderId="0">
      <alignment vertical="center"/>
    </xf>
    <xf numFmtId="0" fontId="67" fillId="89"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89" borderId="0" applyNumberFormat="0" applyBorder="0" applyAlignment="0" applyProtection="0">
      <alignment vertical="center"/>
    </xf>
    <xf numFmtId="0" fontId="0" fillId="0" borderId="0">
      <alignment vertical="center"/>
    </xf>
    <xf numFmtId="0" fontId="67" fillId="89"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89" borderId="0" applyNumberFormat="0" applyBorder="0" applyAlignment="0" applyProtection="0">
      <alignment vertical="center"/>
    </xf>
    <xf numFmtId="0" fontId="0" fillId="0" borderId="0">
      <alignment vertical="center"/>
    </xf>
    <xf numFmtId="0" fontId="67" fillId="89" borderId="0" applyProtection="0">
      <alignment vertical="center"/>
    </xf>
    <xf numFmtId="0" fontId="0" fillId="0" borderId="0">
      <alignment vertical="center"/>
    </xf>
    <xf numFmtId="0" fontId="67" fillId="89" borderId="0" applyNumberFormat="0" applyBorder="0" applyAlignment="0" applyProtection="0">
      <alignment vertical="center"/>
    </xf>
    <xf numFmtId="0" fontId="0" fillId="0" borderId="0">
      <alignment vertical="center"/>
    </xf>
    <xf numFmtId="0" fontId="0" fillId="0" borderId="0">
      <alignment vertical="center"/>
    </xf>
    <xf numFmtId="0" fontId="67" fillId="8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89" borderId="0" applyNumberFormat="0" applyBorder="0" applyAlignment="0" applyProtection="0">
      <alignment vertical="center"/>
    </xf>
    <xf numFmtId="0" fontId="0" fillId="0" borderId="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0" fillId="0" borderId="0">
      <alignment vertical="center"/>
    </xf>
    <xf numFmtId="0" fontId="67" fillId="89" borderId="0" applyProtection="0">
      <alignment vertical="center"/>
    </xf>
    <xf numFmtId="0" fontId="0" fillId="0" borderId="0">
      <alignment vertical="center"/>
    </xf>
    <xf numFmtId="0" fontId="67" fillId="89" borderId="0" applyProtection="0">
      <alignment vertical="center"/>
    </xf>
    <xf numFmtId="0" fontId="67" fillId="89" borderId="0" applyNumberFormat="0" applyBorder="0" applyAlignment="0" applyProtection="0">
      <alignment vertical="center"/>
    </xf>
    <xf numFmtId="0" fontId="0" fillId="0" borderId="0">
      <alignment vertical="center"/>
    </xf>
    <xf numFmtId="0" fontId="0" fillId="0" borderId="0">
      <alignment vertical="center"/>
    </xf>
    <xf numFmtId="0" fontId="67" fillId="89" borderId="0" applyNumberFormat="0" applyBorder="0" applyAlignment="0" applyProtection="0">
      <alignment vertical="center"/>
    </xf>
    <xf numFmtId="0" fontId="0" fillId="0" borderId="0">
      <alignment vertical="center"/>
    </xf>
    <xf numFmtId="0" fontId="0" fillId="0" borderId="0">
      <alignment vertical="center"/>
    </xf>
    <xf numFmtId="0" fontId="67" fillId="89" borderId="0" applyNumberFormat="0" applyBorder="0" applyAlignment="0" applyProtection="0">
      <alignment vertical="center"/>
    </xf>
    <xf numFmtId="0" fontId="0" fillId="0" borderId="0">
      <alignment vertical="center"/>
    </xf>
    <xf numFmtId="0" fontId="0" fillId="0" borderId="0">
      <alignment vertical="center"/>
    </xf>
    <xf numFmtId="0" fontId="67" fillId="89" borderId="0" applyNumberFormat="0" applyBorder="0" applyAlignment="0" applyProtection="0">
      <alignment vertical="center"/>
    </xf>
    <xf numFmtId="0" fontId="0" fillId="0" borderId="0">
      <alignment vertical="center"/>
    </xf>
    <xf numFmtId="0" fontId="0" fillId="0" borderId="0">
      <alignment vertical="center"/>
    </xf>
    <xf numFmtId="0" fontId="67" fillId="89" borderId="0" applyNumberFormat="0" applyBorder="0" applyAlignment="0" applyProtection="0">
      <alignment vertical="center"/>
    </xf>
    <xf numFmtId="0" fontId="0" fillId="0" borderId="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7" fillId="89" borderId="0" applyProtection="0">
      <alignment vertical="center"/>
    </xf>
    <xf numFmtId="0" fontId="0" fillId="0" borderId="0">
      <alignment vertical="center"/>
    </xf>
    <xf numFmtId="0" fontId="0" fillId="0" borderId="0">
      <alignment vertical="center"/>
    </xf>
    <xf numFmtId="0" fontId="0" fillId="0" borderId="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0" fillId="0" borderId="0">
      <alignment vertical="center"/>
    </xf>
    <xf numFmtId="0" fontId="67" fillId="89" borderId="0" applyProtection="0">
      <alignment vertical="center"/>
    </xf>
    <xf numFmtId="0" fontId="0" fillId="0" borderId="0">
      <alignment vertical="center"/>
    </xf>
    <xf numFmtId="0" fontId="0" fillId="0" borderId="0">
      <alignment vertical="center"/>
    </xf>
    <xf numFmtId="0" fontId="67" fillId="89" borderId="0" applyProtection="0">
      <alignment vertical="center"/>
    </xf>
    <xf numFmtId="0" fontId="0" fillId="0" borderId="0">
      <alignment vertical="center"/>
    </xf>
    <xf numFmtId="0" fontId="0" fillId="0" borderId="0">
      <alignment vertical="center"/>
    </xf>
    <xf numFmtId="0" fontId="0" fillId="0" borderId="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0" fillId="0" borderId="0">
      <alignment vertical="center"/>
    </xf>
    <xf numFmtId="0" fontId="67" fillId="89" borderId="0" applyProtection="0">
      <alignment vertical="center"/>
    </xf>
    <xf numFmtId="0" fontId="0" fillId="0" borderId="0">
      <alignment vertical="center"/>
    </xf>
    <xf numFmtId="0" fontId="0" fillId="0" borderId="0">
      <alignment vertical="center"/>
    </xf>
    <xf numFmtId="0" fontId="67" fillId="89" borderId="0" applyProtection="0">
      <alignment vertical="center"/>
    </xf>
    <xf numFmtId="0" fontId="0" fillId="0" borderId="0">
      <alignment vertical="center"/>
    </xf>
    <xf numFmtId="0" fontId="0" fillId="0" borderId="0">
      <alignment vertical="center"/>
    </xf>
    <xf numFmtId="0" fontId="0" fillId="0" borderId="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0" fillId="0" borderId="0">
      <alignment vertical="center"/>
    </xf>
    <xf numFmtId="0" fontId="67" fillId="89" borderId="0" applyProtection="0">
      <alignment vertical="center"/>
    </xf>
    <xf numFmtId="0" fontId="0" fillId="0" borderId="0">
      <alignment vertical="center"/>
    </xf>
    <xf numFmtId="0" fontId="0" fillId="0" borderId="0">
      <alignment vertical="center"/>
    </xf>
    <xf numFmtId="0" fontId="67" fillId="89" borderId="0" applyProtection="0">
      <alignment vertical="center"/>
    </xf>
    <xf numFmtId="0" fontId="0" fillId="0" borderId="0">
      <alignment vertical="center"/>
    </xf>
    <xf numFmtId="0" fontId="0" fillId="0" borderId="0">
      <alignment vertical="center"/>
    </xf>
    <xf numFmtId="0" fontId="0" fillId="0" borderId="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0" fillId="0" borderId="0">
      <alignment vertical="center"/>
    </xf>
    <xf numFmtId="0" fontId="67" fillId="89" borderId="0" applyProtection="0">
      <alignment vertical="center"/>
    </xf>
    <xf numFmtId="0" fontId="0" fillId="0" borderId="0">
      <alignment vertical="center"/>
    </xf>
    <xf numFmtId="0" fontId="0" fillId="0" borderId="0">
      <alignment vertical="center"/>
    </xf>
    <xf numFmtId="0" fontId="67" fillId="89" borderId="0" applyProtection="0">
      <alignment vertical="center"/>
    </xf>
    <xf numFmtId="0" fontId="0" fillId="0" borderId="0">
      <alignment vertical="center"/>
    </xf>
    <xf numFmtId="0" fontId="0" fillId="0" borderId="0">
      <alignment vertical="center"/>
    </xf>
    <xf numFmtId="0" fontId="0" fillId="0" borderId="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0" fillId="0" borderId="0">
      <alignment vertical="center"/>
    </xf>
    <xf numFmtId="0" fontId="67" fillId="89" borderId="0" applyProtection="0">
      <alignment vertical="center"/>
    </xf>
    <xf numFmtId="0" fontId="0" fillId="0" borderId="0">
      <alignment vertical="center"/>
    </xf>
    <xf numFmtId="0" fontId="0" fillId="0" borderId="0">
      <alignment vertical="center"/>
    </xf>
    <xf numFmtId="0" fontId="67" fillId="89" borderId="0" applyProtection="0">
      <alignment vertical="center"/>
    </xf>
    <xf numFmtId="0" fontId="0" fillId="0" borderId="0">
      <alignment vertical="center"/>
    </xf>
    <xf numFmtId="0" fontId="0" fillId="0" borderId="0">
      <alignment vertical="center"/>
    </xf>
    <xf numFmtId="0" fontId="0" fillId="0" borderId="0">
      <alignment vertical="center"/>
    </xf>
    <xf numFmtId="0" fontId="67" fillId="89" borderId="0" applyNumberFormat="0" applyBorder="0" applyAlignment="0" applyProtection="0">
      <alignment vertical="center"/>
    </xf>
    <xf numFmtId="0" fontId="67" fillId="89" borderId="0" applyNumberFormat="0" applyBorder="0" applyAlignment="0" applyProtection="0">
      <alignment vertical="center"/>
    </xf>
    <xf numFmtId="0" fontId="0" fillId="0" borderId="0">
      <alignment vertical="center"/>
    </xf>
    <xf numFmtId="0" fontId="67" fillId="89"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89" borderId="0" applyProtection="0">
      <alignment vertical="center"/>
    </xf>
    <xf numFmtId="0" fontId="67" fillId="89" borderId="0" applyNumberFormat="0" applyBorder="0" applyAlignment="0" applyProtection="0">
      <alignment vertical="center"/>
    </xf>
    <xf numFmtId="0" fontId="0" fillId="0" borderId="0">
      <alignment vertical="center"/>
    </xf>
    <xf numFmtId="0" fontId="67" fillId="89"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58" borderId="0" applyNumberFormat="0" applyBorder="0" applyAlignment="0" applyProtection="0">
      <alignment vertical="center"/>
    </xf>
    <xf numFmtId="0" fontId="0" fillId="0" borderId="0">
      <alignment vertical="center"/>
    </xf>
    <xf numFmtId="0" fontId="67" fillId="58"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58" borderId="0" applyNumberFormat="0" applyBorder="0" applyAlignment="0" applyProtection="0">
      <alignment vertical="center"/>
    </xf>
    <xf numFmtId="0" fontId="0" fillId="0" borderId="0">
      <alignment vertical="center"/>
    </xf>
    <xf numFmtId="0" fontId="67" fillId="58"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58" borderId="0" applyNumberFormat="0" applyBorder="0" applyAlignment="0" applyProtection="0">
      <alignment vertical="center"/>
    </xf>
    <xf numFmtId="0" fontId="0" fillId="0" borderId="0">
      <alignment vertical="center"/>
    </xf>
    <xf numFmtId="0" fontId="67" fillId="58"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58" borderId="0" applyNumberFormat="0" applyBorder="0" applyAlignment="0" applyProtection="0">
      <alignment vertical="center"/>
    </xf>
    <xf numFmtId="0" fontId="0" fillId="0" borderId="0">
      <alignment vertical="center"/>
    </xf>
    <xf numFmtId="0" fontId="67" fillId="58" borderId="0" applyProtection="0">
      <alignment vertical="center"/>
    </xf>
    <xf numFmtId="0" fontId="0" fillId="0" borderId="0">
      <alignment vertical="center"/>
    </xf>
    <xf numFmtId="0" fontId="67" fillId="58" borderId="0" applyNumberFormat="0" applyBorder="0" applyAlignment="0" applyProtection="0">
      <alignment vertical="center"/>
    </xf>
    <xf numFmtId="0" fontId="0" fillId="0" borderId="0">
      <alignment vertical="center"/>
    </xf>
    <xf numFmtId="0" fontId="0" fillId="0" borderId="0">
      <alignment vertical="center"/>
    </xf>
    <xf numFmtId="0" fontId="67" fillId="5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58" borderId="0" applyNumberFormat="0" applyBorder="0" applyAlignment="0" applyProtection="0">
      <alignment vertical="center"/>
    </xf>
    <xf numFmtId="0" fontId="0" fillId="0" borderId="0">
      <alignment vertical="center"/>
    </xf>
    <xf numFmtId="0" fontId="67" fillId="58" borderId="0" applyNumberFormat="0" applyBorder="0" applyAlignment="0" applyProtection="0">
      <alignment vertical="center"/>
    </xf>
    <xf numFmtId="0" fontId="67" fillId="58" borderId="0" applyNumberFormat="0" applyBorder="0" applyAlignment="0" applyProtection="0">
      <alignment vertical="center"/>
    </xf>
    <xf numFmtId="0" fontId="67" fillId="58" borderId="0" applyNumberFormat="0" applyBorder="0" applyAlignment="0" applyProtection="0">
      <alignment vertical="center"/>
    </xf>
    <xf numFmtId="0" fontId="67" fillId="58" borderId="0" applyNumberFormat="0" applyBorder="0" applyAlignment="0" applyProtection="0">
      <alignment vertical="center"/>
    </xf>
    <xf numFmtId="0" fontId="67" fillId="58" borderId="0" applyNumberFormat="0" applyBorder="0" applyAlignment="0" applyProtection="0">
      <alignment vertical="center"/>
    </xf>
    <xf numFmtId="0" fontId="0" fillId="0" borderId="0">
      <alignment vertical="center"/>
    </xf>
    <xf numFmtId="0" fontId="67" fillId="58" borderId="0" applyProtection="0">
      <alignment vertical="center"/>
    </xf>
    <xf numFmtId="0" fontId="0" fillId="0" borderId="0">
      <alignment vertical="center"/>
    </xf>
    <xf numFmtId="0" fontId="67" fillId="58" borderId="0" applyProtection="0">
      <alignment vertical="center"/>
    </xf>
    <xf numFmtId="0" fontId="67" fillId="58" borderId="0" applyNumberFormat="0" applyBorder="0" applyAlignment="0" applyProtection="0">
      <alignment vertical="center"/>
    </xf>
    <xf numFmtId="0" fontId="0" fillId="0" borderId="0">
      <alignment vertical="center"/>
    </xf>
    <xf numFmtId="0" fontId="0" fillId="0" borderId="0">
      <alignment vertical="center"/>
    </xf>
    <xf numFmtId="0" fontId="67" fillId="58" borderId="0" applyNumberFormat="0" applyBorder="0" applyAlignment="0" applyProtection="0">
      <alignment vertical="center"/>
    </xf>
    <xf numFmtId="0" fontId="0" fillId="0" borderId="0">
      <alignment vertical="center"/>
    </xf>
    <xf numFmtId="0" fontId="0" fillId="0" borderId="0">
      <alignment vertical="center"/>
    </xf>
    <xf numFmtId="0" fontId="67" fillId="58" borderId="0" applyNumberFormat="0" applyBorder="0" applyAlignment="0" applyProtection="0">
      <alignment vertical="center"/>
    </xf>
    <xf numFmtId="0" fontId="0" fillId="0" borderId="0">
      <alignment vertical="center"/>
    </xf>
    <xf numFmtId="0" fontId="0" fillId="0" borderId="0">
      <alignment vertical="center"/>
    </xf>
    <xf numFmtId="0" fontId="67" fillId="58" borderId="0" applyNumberFormat="0" applyBorder="0" applyAlignment="0" applyProtection="0">
      <alignment vertical="center"/>
    </xf>
    <xf numFmtId="0" fontId="0" fillId="0" borderId="0">
      <alignment vertical="center"/>
    </xf>
    <xf numFmtId="0" fontId="0" fillId="0" borderId="0">
      <alignment vertical="center"/>
    </xf>
    <xf numFmtId="0" fontId="67" fillId="58" borderId="0" applyNumberFormat="0" applyBorder="0" applyAlignment="0" applyProtection="0">
      <alignment vertical="center"/>
    </xf>
    <xf numFmtId="0" fontId="0" fillId="0" borderId="0">
      <alignment vertical="center"/>
    </xf>
    <xf numFmtId="0" fontId="67" fillId="58" borderId="0" applyNumberFormat="0" applyBorder="0" applyAlignment="0" applyProtection="0">
      <alignment vertical="center"/>
    </xf>
    <xf numFmtId="0" fontId="67" fillId="58" borderId="0" applyNumberFormat="0" applyBorder="0" applyAlignment="0" applyProtection="0">
      <alignment vertical="center"/>
    </xf>
    <xf numFmtId="0" fontId="67" fillId="58" borderId="0" applyNumberFormat="0" applyBorder="0" applyAlignment="0" applyProtection="0">
      <alignment vertical="center"/>
    </xf>
    <xf numFmtId="0" fontId="67" fillId="5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7" fillId="58" borderId="0" applyProtection="0">
      <alignment vertical="center"/>
    </xf>
    <xf numFmtId="0" fontId="0" fillId="0" borderId="0">
      <alignment vertical="center"/>
    </xf>
    <xf numFmtId="0" fontId="0" fillId="0" borderId="0">
      <alignment vertical="center"/>
    </xf>
    <xf numFmtId="0" fontId="0" fillId="0" borderId="0">
      <alignment vertical="center"/>
    </xf>
    <xf numFmtId="0" fontId="67" fillId="58" borderId="0" applyNumberFormat="0" applyBorder="0" applyAlignment="0" applyProtection="0">
      <alignment vertical="center"/>
    </xf>
    <xf numFmtId="0" fontId="67" fillId="58" borderId="0" applyNumberFormat="0" applyBorder="0" applyAlignment="0" applyProtection="0">
      <alignment vertical="center"/>
    </xf>
    <xf numFmtId="0" fontId="0" fillId="0" borderId="0">
      <alignment vertical="center"/>
    </xf>
    <xf numFmtId="0" fontId="67" fillId="58" borderId="0" applyProtection="0">
      <alignment vertical="center"/>
    </xf>
    <xf numFmtId="0" fontId="0" fillId="0" borderId="0">
      <alignment vertical="center"/>
    </xf>
    <xf numFmtId="0" fontId="0" fillId="0" borderId="0">
      <alignment vertical="center"/>
    </xf>
    <xf numFmtId="0" fontId="67" fillId="58" borderId="0" applyProtection="0">
      <alignment vertical="center"/>
    </xf>
    <xf numFmtId="0" fontId="0" fillId="0" borderId="0">
      <alignment vertical="center"/>
    </xf>
    <xf numFmtId="0" fontId="0" fillId="0" borderId="0">
      <alignment vertical="center"/>
    </xf>
    <xf numFmtId="0" fontId="0" fillId="0" borderId="0">
      <alignment vertical="center"/>
    </xf>
    <xf numFmtId="0" fontId="67" fillId="58" borderId="0" applyNumberFormat="0" applyBorder="0" applyAlignment="0" applyProtection="0">
      <alignment vertical="center"/>
    </xf>
    <xf numFmtId="0" fontId="67" fillId="58" borderId="0" applyNumberFormat="0" applyBorder="0" applyAlignment="0" applyProtection="0">
      <alignment vertical="center"/>
    </xf>
    <xf numFmtId="0" fontId="0" fillId="0" borderId="0">
      <alignment vertical="center"/>
    </xf>
    <xf numFmtId="0" fontId="67" fillId="58" borderId="0" applyProtection="0">
      <alignment vertical="center"/>
    </xf>
    <xf numFmtId="0" fontId="0" fillId="0" borderId="0">
      <alignment vertical="center"/>
    </xf>
    <xf numFmtId="0" fontId="0" fillId="0" borderId="0">
      <alignment vertical="center"/>
    </xf>
    <xf numFmtId="0" fontId="67" fillId="58" borderId="0" applyProtection="0">
      <alignment vertical="center"/>
    </xf>
    <xf numFmtId="0" fontId="0" fillId="0" borderId="0">
      <alignment vertical="center"/>
    </xf>
    <xf numFmtId="0" fontId="0" fillId="0" borderId="0">
      <alignment vertical="center"/>
    </xf>
    <xf numFmtId="0" fontId="0" fillId="0" borderId="0">
      <alignment vertical="center"/>
    </xf>
    <xf numFmtId="0" fontId="67" fillId="58" borderId="0" applyNumberFormat="0" applyBorder="0" applyAlignment="0" applyProtection="0">
      <alignment vertical="center"/>
    </xf>
    <xf numFmtId="0" fontId="67" fillId="58" borderId="0" applyNumberFormat="0" applyBorder="0" applyAlignment="0" applyProtection="0">
      <alignment vertical="center"/>
    </xf>
    <xf numFmtId="0" fontId="0" fillId="0" borderId="0">
      <alignment vertical="center"/>
    </xf>
    <xf numFmtId="0" fontId="67" fillId="58" borderId="0" applyProtection="0">
      <alignment vertical="center"/>
    </xf>
    <xf numFmtId="0" fontId="0" fillId="0" borderId="0">
      <alignment vertical="center"/>
    </xf>
    <xf numFmtId="0" fontId="0" fillId="0" borderId="0">
      <alignment vertical="center"/>
    </xf>
    <xf numFmtId="0" fontId="67" fillId="58" borderId="0" applyProtection="0">
      <alignment vertical="center"/>
    </xf>
    <xf numFmtId="0" fontId="0" fillId="0" borderId="0">
      <alignment vertical="center"/>
    </xf>
    <xf numFmtId="0" fontId="0" fillId="0" borderId="0">
      <alignment vertical="center"/>
    </xf>
    <xf numFmtId="0" fontId="0" fillId="0" borderId="0">
      <alignment vertical="center"/>
    </xf>
    <xf numFmtId="0" fontId="67" fillId="58" borderId="0" applyNumberFormat="0" applyBorder="0" applyAlignment="0" applyProtection="0">
      <alignment vertical="center"/>
    </xf>
    <xf numFmtId="0" fontId="67" fillId="58" borderId="0" applyNumberFormat="0" applyBorder="0" applyAlignment="0" applyProtection="0">
      <alignment vertical="center"/>
    </xf>
    <xf numFmtId="0" fontId="0" fillId="0" borderId="0">
      <alignment vertical="center"/>
    </xf>
    <xf numFmtId="0" fontId="67" fillId="58" borderId="0" applyProtection="0">
      <alignment vertical="center"/>
    </xf>
    <xf numFmtId="0" fontId="0" fillId="0" borderId="0">
      <alignment vertical="center"/>
    </xf>
    <xf numFmtId="0" fontId="0" fillId="0" borderId="0">
      <alignment vertical="center"/>
    </xf>
    <xf numFmtId="0" fontId="67" fillId="58" borderId="0" applyProtection="0">
      <alignment vertical="center"/>
    </xf>
    <xf numFmtId="0" fontId="0" fillId="0" borderId="0">
      <alignment vertical="center"/>
    </xf>
    <xf numFmtId="0" fontId="0" fillId="0" borderId="0">
      <alignment vertical="center"/>
    </xf>
    <xf numFmtId="0" fontId="0" fillId="0" borderId="0">
      <alignment vertical="center"/>
    </xf>
    <xf numFmtId="0" fontId="67" fillId="58" borderId="0" applyNumberFormat="0" applyBorder="0" applyAlignment="0" applyProtection="0">
      <alignment vertical="center"/>
    </xf>
    <xf numFmtId="0" fontId="67" fillId="58" borderId="0" applyNumberFormat="0" applyBorder="0" applyAlignment="0" applyProtection="0">
      <alignment vertical="center"/>
    </xf>
    <xf numFmtId="0" fontId="0" fillId="0" borderId="0">
      <alignment vertical="center"/>
    </xf>
    <xf numFmtId="0" fontId="67" fillId="58" borderId="0" applyProtection="0">
      <alignment vertical="center"/>
    </xf>
    <xf numFmtId="0" fontId="0" fillId="0" borderId="0">
      <alignment vertical="center"/>
    </xf>
    <xf numFmtId="0" fontId="0" fillId="0" borderId="0">
      <alignment vertical="center"/>
    </xf>
    <xf numFmtId="0" fontId="67" fillId="58" borderId="0" applyProtection="0">
      <alignment vertical="center"/>
    </xf>
    <xf numFmtId="0" fontId="0" fillId="0" borderId="0">
      <alignment vertical="center"/>
    </xf>
    <xf numFmtId="0" fontId="0" fillId="0" borderId="0">
      <alignment vertical="center"/>
    </xf>
    <xf numFmtId="0" fontId="0" fillId="0" borderId="0">
      <alignment vertical="center"/>
    </xf>
    <xf numFmtId="0" fontId="67" fillId="58" borderId="0" applyNumberFormat="0" applyBorder="0" applyAlignment="0" applyProtection="0">
      <alignment vertical="center"/>
    </xf>
    <xf numFmtId="0" fontId="67" fillId="58" borderId="0" applyNumberFormat="0" applyBorder="0" applyAlignment="0" applyProtection="0">
      <alignment vertical="center"/>
    </xf>
    <xf numFmtId="0" fontId="0" fillId="0" borderId="0">
      <alignment vertical="center"/>
    </xf>
    <xf numFmtId="0" fontId="67" fillId="58"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58" borderId="0" applyProtection="0">
      <alignment vertical="center"/>
    </xf>
    <xf numFmtId="0" fontId="67" fillId="58" borderId="0" applyNumberFormat="0" applyBorder="0" applyAlignment="0" applyProtection="0">
      <alignment vertical="center"/>
    </xf>
    <xf numFmtId="0" fontId="0" fillId="0" borderId="0">
      <alignment vertical="center"/>
    </xf>
    <xf numFmtId="0" fontId="67" fillId="58"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56" borderId="0" applyNumberFormat="0" applyBorder="0" applyAlignment="0" applyProtection="0">
      <alignment vertical="center"/>
    </xf>
    <xf numFmtId="0" fontId="0" fillId="0" borderId="0">
      <alignment vertical="center"/>
    </xf>
    <xf numFmtId="0" fontId="67" fillId="55"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56" borderId="0" applyNumberFormat="0" applyBorder="0" applyAlignment="0" applyProtection="0">
      <alignment vertical="center"/>
    </xf>
    <xf numFmtId="0" fontId="0" fillId="0" borderId="0">
      <alignment vertical="center"/>
    </xf>
    <xf numFmtId="0" fontId="67" fillId="55"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56" borderId="0" applyNumberFormat="0" applyBorder="0" applyAlignment="0" applyProtection="0">
      <alignment vertical="center"/>
    </xf>
    <xf numFmtId="0" fontId="0" fillId="0" borderId="0">
      <alignment vertical="center"/>
    </xf>
    <xf numFmtId="0" fontId="67" fillId="55"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56" borderId="0" applyNumberFormat="0" applyBorder="0" applyAlignment="0" applyProtection="0">
      <alignment vertical="center"/>
    </xf>
    <xf numFmtId="0" fontId="0" fillId="0" borderId="0">
      <alignment vertical="center"/>
    </xf>
    <xf numFmtId="0" fontId="67" fillId="55" borderId="0" applyProtection="0">
      <alignment vertical="center"/>
    </xf>
    <xf numFmtId="0" fontId="0" fillId="0" borderId="0">
      <alignment vertical="center"/>
    </xf>
    <xf numFmtId="0" fontId="67" fillId="56" borderId="0" applyNumberFormat="0" applyBorder="0" applyAlignment="0" applyProtection="0">
      <alignment vertical="center"/>
    </xf>
    <xf numFmtId="0" fontId="0" fillId="0" borderId="0">
      <alignment vertical="center"/>
    </xf>
    <xf numFmtId="0" fontId="0" fillId="0" borderId="0">
      <alignment vertical="center"/>
    </xf>
    <xf numFmtId="0" fontId="67"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56" borderId="0" applyNumberFormat="0" applyBorder="0" applyAlignment="0" applyProtection="0">
      <alignment vertical="center"/>
    </xf>
    <xf numFmtId="0" fontId="0" fillId="0" borderId="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0" fillId="0" borderId="0">
      <alignment vertical="center"/>
    </xf>
    <xf numFmtId="0" fontId="67" fillId="55" borderId="0" applyProtection="0">
      <alignment vertical="center"/>
    </xf>
    <xf numFmtId="0" fontId="0" fillId="0" borderId="0">
      <alignment vertical="center"/>
    </xf>
    <xf numFmtId="0" fontId="67" fillId="55" borderId="0" applyProtection="0">
      <alignment vertical="center"/>
    </xf>
    <xf numFmtId="0" fontId="67" fillId="56" borderId="0" applyNumberFormat="0" applyBorder="0" applyAlignment="0" applyProtection="0">
      <alignment vertical="center"/>
    </xf>
    <xf numFmtId="0" fontId="0" fillId="0" borderId="0">
      <alignment vertical="center"/>
    </xf>
    <xf numFmtId="0" fontId="0" fillId="0" borderId="0">
      <alignment vertical="center"/>
    </xf>
    <xf numFmtId="0" fontId="67" fillId="56" borderId="0" applyNumberFormat="0" applyBorder="0" applyAlignment="0" applyProtection="0">
      <alignment vertical="center"/>
    </xf>
    <xf numFmtId="0" fontId="0" fillId="0" borderId="0">
      <alignment vertical="center"/>
    </xf>
    <xf numFmtId="0" fontId="0" fillId="0" borderId="0">
      <alignment vertical="center"/>
    </xf>
    <xf numFmtId="0" fontId="67" fillId="56" borderId="0" applyNumberFormat="0" applyBorder="0" applyAlignment="0" applyProtection="0">
      <alignment vertical="center"/>
    </xf>
    <xf numFmtId="0" fontId="0" fillId="0" borderId="0">
      <alignment vertical="center"/>
    </xf>
    <xf numFmtId="0" fontId="0" fillId="0" borderId="0">
      <alignment vertical="center"/>
    </xf>
    <xf numFmtId="0" fontId="67" fillId="56" borderId="0" applyNumberFormat="0" applyBorder="0" applyAlignment="0" applyProtection="0">
      <alignment vertical="center"/>
    </xf>
    <xf numFmtId="0" fontId="0" fillId="0" borderId="0">
      <alignment vertical="center"/>
    </xf>
    <xf numFmtId="0" fontId="0" fillId="0" borderId="0">
      <alignment vertical="center"/>
    </xf>
    <xf numFmtId="0" fontId="67" fillId="56" borderId="0" applyNumberFormat="0" applyBorder="0" applyAlignment="0" applyProtection="0">
      <alignment vertical="center"/>
    </xf>
    <xf numFmtId="0" fontId="0" fillId="0" borderId="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7" fillId="55" borderId="0" applyProtection="0">
      <alignment vertical="center"/>
    </xf>
    <xf numFmtId="0" fontId="0" fillId="0" borderId="0">
      <alignment vertical="center"/>
    </xf>
    <xf numFmtId="0" fontId="0" fillId="0" borderId="0">
      <alignment vertical="center"/>
    </xf>
    <xf numFmtId="0" fontId="0" fillId="0" borderId="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0" fillId="0" borderId="0">
      <alignment vertical="center"/>
    </xf>
    <xf numFmtId="0" fontId="67" fillId="55" borderId="0" applyProtection="0">
      <alignment vertical="center"/>
    </xf>
    <xf numFmtId="0" fontId="0" fillId="0" borderId="0">
      <alignment vertical="center"/>
    </xf>
    <xf numFmtId="0" fontId="0" fillId="0" borderId="0">
      <alignment vertical="center"/>
    </xf>
    <xf numFmtId="0" fontId="67" fillId="55" borderId="0" applyProtection="0">
      <alignment vertical="center"/>
    </xf>
    <xf numFmtId="0" fontId="0" fillId="0" borderId="0">
      <alignment vertical="center"/>
    </xf>
    <xf numFmtId="0" fontId="0" fillId="0" borderId="0">
      <alignment vertical="center"/>
    </xf>
    <xf numFmtId="0" fontId="0" fillId="0" borderId="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0" fillId="0" borderId="0">
      <alignment vertical="center"/>
    </xf>
    <xf numFmtId="0" fontId="67" fillId="55" borderId="0" applyProtection="0">
      <alignment vertical="center"/>
    </xf>
    <xf numFmtId="0" fontId="0" fillId="0" borderId="0">
      <alignment vertical="center"/>
    </xf>
    <xf numFmtId="0" fontId="0" fillId="0" borderId="0">
      <alignment vertical="center"/>
    </xf>
    <xf numFmtId="0" fontId="67" fillId="55" borderId="0" applyProtection="0">
      <alignment vertical="center"/>
    </xf>
    <xf numFmtId="0" fontId="0" fillId="0" borderId="0">
      <alignment vertical="center"/>
    </xf>
    <xf numFmtId="0" fontId="0" fillId="0" borderId="0">
      <alignment vertical="center"/>
    </xf>
    <xf numFmtId="0" fontId="0" fillId="0" borderId="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0" fillId="0" borderId="0">
      <alignment vertical="center"/>
    </xf>
    <xf numFmtId="0" fontId="67" fillId="55" borderId="0" applyProtection="0">
      <alignment vertical="center"/>
    </xf>
    <xf numFmtId="0" fontId="0" fillId="0" borderId="0">
      <alignment vertical="center"/>
    </xf>
    <xf numFmtId="0" fontId="0" fillId="0" borderId="0">
      <alignment vertical="center"/>
    </xf>
    <xf numFmtId="0" fontId="67" fillId="55" borderId="0" applyProtection="0">
      <alignment vertical="center"/>
    </xf>
    <xf numFmtId="0" fontId="0" fillId="0" borderId="0">
      <alignment vertical="center"/>
    </xf>
    <xf numFmtId="0" fontId="0" fillId="0" borderId="0">
      <alignment vertical="center"/>
    </xf>
    <xf numFmtId="0" fontId="0" fillId="0" borderId="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0" fillId="0" borderId="0">
      <alignment vertical="center"/>
    </xf>
    <xf numFmtId="0" fontId="67" fillId="55" borderId="0" applyProtection="0">
      <alignment vertical="center"/>
    </xf>
    <xf numFmtId="0" fontId="0" fillId="0" borderId="0">
      <alignment vertical="center"/>
    </xf>
    <xf numFmtId="0" fontId="0" fillId="0" borderId="0">
      <alignment vertical="center"/>
    </xf>
    <xf numFmtId="0" fontId="67" fillId="55" borderId="0" applyProtection="0">
      <alignment vertical="center"/>
    </xf>
    <xf numFmtId="0" fontId="0" fillId="0" borderId="0">
      <alignment vertical="center"/>
    </xf>
    <xf numFmtId="0" fontId="0" fillId="0" borderId="0">
      <alignment vertical="center"/>
    </xf>
    <xf numFmtId="0" fontId="0" fillId="0" borderId="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0" fillId="0" borderId="0">
      <alignment vertical="center"/>
    </xf>
    <xf numFmtId="0" fontId="67" fillId="55" borderId="0" applyProtection="0">
      <alignment vertical="center"/>
    </xf>
    <xf numFmtId="0" fontId="0" fillId="0" borderId="0">
      <alignment vertical="center"/>
    </xf>
    <xf numFmtId="0" fontId="0" fillId="0" borderId="0">
      <alignment vertical="center"/>
    </xf>
    <xf numFmtId="0" fontId="67" fillId="55" borderId="0" applyProtection="0">
      <alignment vertical="center"/>
    </xf>
    <xf numFmtId="0" fontId="0" fillId="0" borderId="0">
      <alignment vertical="center"/>
    </xf>
    <xf numFmtId="0" fontId="0" fillId="0" borderId="0">
      <alignment vertical="center"/>
    </xf>
    <xf numFmtId="0" fontId="0" fillId="0" borderId="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0" fillId="0" borderId="0">
      <alignment vertical="center"/>
    </xf>
    <xf numFmtId="0" fontId="67" fillId="55"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55" borderId="0" applyProtection="0">
      <alignment vertical="center"/>
    </xf>
    <xf numFmtId="0" fontId="67" fillId="56" borderId="0" applyNumberFormat="0" applyBorder="0" applyAlignment="0" applyProtection="0">
      <alignment vertical="center"/>
    </xf>
    <xf numFmtId="0" fontId="0" fillId="0" borderId="0">
      <alignment vertical="center"/>
    </xf>
    <xf numFmtId="0" fontId="67" fillId="55"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14" borderId="0" applyNumberFormat="0" applyBorder="0" applyAlignment="0" applyProtection="0">
      <alignment vertical="center"/>
    </xf>
    <xf numFmtId="0" fontId="0" fillId="0" borderId="0">
      <alignment vertical="center"/>
    </xf>
    <xf numFmtId="0" fontId="67" fillId="14"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14" borderId="0" applyNumberFormat="0" applyBorder="0" applyAlignment="0" applyProtection="0">
      <alignment vertical="center"/>
    </xf>
    <xf numFmtId="0" fontId="0" fillId="0" borderId="0">
      <alignment vertical="center"/>
    </xf>
    <xf numFmtId="0" fontId="67" fillId="14"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14" borderId="0" applyNumberFormat="0" applyBorder="0" applyAlignment="0" applyProtection="0">
      <alignment vertical="center"/>
    </xf>
    <xf numFmtId="0" fontId="0" fillId="0" borderId="0">
      <alignment vertical="center"/>
    </xf>
    <xf numFmtId="0" fontId="67" fillId="14"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14" borderId="0" applyNumberFormat="0" applyBorder="0" applyAlignment="0" applyProtection="0">
      <alignment vertical="center"/>
    </xf>
    <xf numFmtId="0" fontId="0" fillId="0" borderId="0">
      <alignment vertical="center"/>
    </xf>
    <xf numFmtId="0" fontId="67" fillId="14" borderId="0" applyProtection="0">
      <alignment vertical="center"/>
    </xf>
    <xf numFmtId="0" fontId="0" fillId="0" borderId="0">
      <alignment vertical="center"/>
    </xf>
    <xf numFmtId="0" fontId="67" fillId="14" borderId="0" applyNumberFormat="0" applyBorder="0" applyAlignment="0" applyProtection="0">
      <alignment vertical="center"/>
    </xf>
    <xf numFmtId="0" fontId="0" fillId="0" borderId="0">
      <alignment vertical="center"/>
    </xf>
    <xf numFmtId="0" fontId="0" fillId="0" borderId="0">
      <alignment vertical="center"/>
    </xf>
    <xf numFmtId="0" fontId="6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14" borderId="0" applyNumberFormat="0" applyBorder="0" applyAlignment="0" applyProtection="0">
      <alignment vertical="center"/>
    </xf>
    <xf numFmtId="0" fontId="0" fillId="0" borderId="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0" fillId="0" borderId="0">
      <alignment vertical="center"/>
    </xf>
    <xf numFmtId="0" fontId="67" fillId="14" borderId="0" applyProtection="0">
      <alignment vertical="center"/>
    </xf>
    <xf numFmtId="0" fontId="0" fillId="0" borderId="0">
      <alignment vertical="center"/>
    </xf>
    <xf numFmtId="0" fontId="67" fillId="14" borderId="0" applyProtection="0">
      <alignment vertical="center"/>
    </xf>
    <xf numFmtId="0" fontId="67" fillId="14" borderId="0" applyNumberFormat="0" applyBorder="0" applyAlignment="0" applyProtection="0">
      <alignment vertical="center"/>
    </xf>
    <xf numFmtId="0" fontId="0" fillId="0" borderId="0">
      <alignment vertical="center"/>
    </xf>
    <xf numFmtId="0" fontId="0" fillId="0" borderId="0">
      <alignment vertical="center"/>
    </xf>
    <xf numFmtId="0" fontId="67" fillId="14" borderId="0" applyNumberFormat="0" applyBorder="0" applyAlignment="0" applyProtection="0">
      <alignment vertical="center"/>
    </xf>
    <xf numFmtId="0" fontId="0" fillId="0" borderId="0">
      <alignment vertical="center"/>
    </xf>
    <xf numFmtId="0" fontId="0" fillId="0" borderId="0">
      <alignment vertical="center"/>
    </xf>
    <xf numFmtId="0" fontId="67" fillId="14" borderId="0" applyNumberFormat="0" applyBorder="0" applyAlignment="0" applyProtection="0">
      <alignment vertical="center"/>
    </xf>
    <xf numFmtId="0" fontId="0" fillId="0" borderId="0">
      <alignment vertical="center"/>
    </xf>
    <xf numFmtId="0" fontId="0" fillId="0" borderId="0">
      <alignment vertical="center"/>
    </xf>
    <xf numFmtId="0" fontId="67" fillId="14" borderId="0" applyNumberFormat="0" applyBorder="0" applyAlignment="0" applyProtection="0">
      <alignment vertical="center"/>
    </xf>
    <xf numFmtId="0" fontId="0" fillId="0" borderId="0">
      <alignment vertical="center"/>
    </xf>
    <xf numFmtId="0" fontId="0" fillId="0" borderId="0">
      <alignment vertical="center"/>
    </xf>
    <xf numFmtId="0" fontId="67" fillId="14" borderId="0" applyNumberFormat="0" applyBorder="0" applyAlignment="0" applyProtection="0">
      <alignment vertical="center"/>
    </xf>
    <xf numFmtId="0" fontId="0" fillId="0" borderId="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7" fillId="14" borderId="0" applyProtection="0">
      <alignment vertical="center"/>
    </xf>
    <xf numFmtId="0" fontId="0" fillId="0" borderId="0">
      <alignment vertical="center"/>
    </xf>
    <xf numFmtId="0" fontId="0" fillId="0" borderId="0">
      <alignment vertical="center"/>
    </xf>
    <xf numFmtId="0" fontId="0" fillId="0" borderId="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0" fillId="0" borderId="0">
      <alignment vertical="center"/>
    </xf>
    <xf numFmtId="0" fontId="67" fillId="14" borderId="0" applyProtection="0">
      <alignment vertical="center"/>
    </xf>
    <xf numFmtId="0" fontId="0" fillId="0" borderId="0">
      <alignment vertical="center"/>
    </xf>
    <xf numFmtId="0" fontId="0" fillId="0" borderId="0">
      <alignment vertical="center"/>
    </xf>
    <xf numFmtId="0" fontId="67" fillId="14" borderId="0" applyProtection="0">
      <alignment vertical="center"/>
    </xf>
    <xf numFmtId="0" fontId="0" fillId="0" borderId="0">
      <alignment vertical="center"/>
    </xf>
    <xf numFmtId="0" fontId="0" fillId="0" borderId="0">
      <alignment vertical="center"/>
    </xf>
    <xf numFmtId="0" fontId="0" fillId="0" borderId="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0" fillId="0" borderId="0">
      <alignment vertical="center"/>
    </xf>
    <xf numFmtId="0" fontId="67" fillId="14" borderId="0" applyProtection="0">
      <alignment vertical="center"/>
    </xf>
    <xf numFmtId="0" fontId="0" fillId="0" borderId="0">
      <alignment vertical="center"/>
    </xf>
    <xf numFmtId="0" fontId="0" fillId="0" borderId="0">
      <alignment vertical="center"/>
    </xf>
    <xf numFmtId="0" fontId="67" fillId="14" borderId="0" applyProtection="0">
      <alignment vertical="center"/>
    </xf>
    <xf numFmtId="0" fontId="0" fillId="0" borderId="0">
      <alignment vertical="center"/>
    </xf>
    <xf numFmtId="0" fontId="0" fillId="0" borderId="0">
      <alignment vertical="center"/>
    </xf>
    <xf numFmtId="0" fontId="0" fillId="0" borderId="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0" fillId="0" borderId="0">
      <alignment vertical="center"/>
    </xf>
    <xf numFmtId="0" fontId="67" fillId="14" borderId="0" applyProtection="0">
      <alignment vertical="center"/>
    </xf>
    <xf numFmtId="0" fontId="0" fillId="0" borderId="0">
      <alignment vertical="center"/>
    </xf>
    <xf numFmtId="0" fontId="0" fillId="0" borderId="0">
      <alignment vertical="center"/>
    </xf>
    <xf numFmtId="0" fontId="67" fillId="14" borderId="0" applyProtection="0">
      <alignment vertical="center"/>
    </xf>
    <xf numFmtId="0" fontId="0" fillId="0" borderId="0">
      <alignment vertical="center"/>
    </xf>
    <xf numFmtId="0" fontId="0" fillId="0" borderId="0">
      <alignment vertical="center"/>
    </xf>
    <xf numFmtId="0" fontId="0" fillId="0" borderId="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0" fillId="0" borderId="0">
      <alignment vertical="center"/>
    </xf>
    <xf numFmtId="0" fontId="67" fillId="14" borderId="0" applyProtection="0">
      <alignment vertical="center"/>
    </xf>
    <xf numFmtId="0" fontId="0" fillId="0" borderId="0">
      <alignment vertical="center"/>
    </xf>
    <xf numFmtId="0" fontId="0" fillId="0" borderId="0">
      <alignment vertical="center"/>
    </xf>
    <xf numFmtId="0" fontId="67" fillId="14" borderId="0" applyProtection="0">
      <alignment vertical="center"/>
    </xf>
    <xf numFmtId="0" fontId="0" fillId="0" borderId="0">
      <alignment vertical="center"/>
    </xf>
    <xf numFmtId="0" fontId="0" fillId="0" borderId="0">
      <alignment vertical="center"/>
    </xf>
    <xf numFmtId="0" fontId="0" fillId="0" borderId="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0" fillId="0" borderId="0">
      <alignment vertical="center"/>
    </xf>
    <xf numFmtId="0" fontId="67" fillId="14" borderId="0" applyProtection="0">
      <alignment vertical="center"/>
    </xf>
    <xf numFmtId="0" fontId="0" fillId="0" borderId="0">
      <alignment vertical="center"/>
    </xf>
    <xf numFmtId="0" fontId="0" fillId="0" borderId="0">
      <alignment vertical="center"/>
    </xf>
    <xf numFmtId="0" fontId="67" fillId="14" borderId="0" applyProtection="0">
      <alignment vertical="center"/>
    </xf>
    <xf numFmtId="0" fontId="0" fillId="0" borderId="0">
      <alignment vertical="center"/>
    </xf>
    <xf numFmtId="0" fontId="0" fillId="0" borderId="0">
      <alignment vertical="center"/>
    </xf>
    <xf numFmtId="0" fontId="0" fillId="0" borderId="0">
      <alignment vertical="center"/>
    </xf>
    <xf numFmtId="0" fontId="67" fillId="14" borderId="0" applyNumberFormat="0" applyBorder="0" applyAlignment="0" applyProtection="0">
      <alignment vertical="center"/>
    </xf>
    <xf numFmtId="0" fontId="67" fillId="14" borderId="0" applyNumberFormat="0" applyBorder="0" applyAlignment="0" applyProtection="0">
      <alignment vertical="center"/>
    </xf>
    <xf numFmtId="0" fontId="0" fillId="0" borderId="0">
      <alignment vertical="center"/>
    </xf>
    <xf numFmtId="0" fontId="67" fillId="14"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14" borderId="0" applyProtection="0">
      <alignment vertical="center"/>
    </xf>
    <xf numFmtId="0" fontId="67" fillId="14" borderId="0" applyNumberFormat="0" applyBorder="0" applyAlignment="0" applyProtection="0">
      <alignment vertical="center"/>
    </xf>
    <xf numFmtId="0" fontId="0" fillId="0" borderId="0">
      <alignment vertical="center"/>
    </xf>
    <xf numFmtId="0" fontId="67" fillId="14"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72" borderId="0" applyNumberFormat="0" applyBorder="0" applyAlignment="0" applyProtection="0">
      <alignment vertical="center"/>
    </xf>
    <xf numFmtId="0" fontId="0" fillId="0" borderId="0">
      <alignment vertical="center"/>
    </xf>
    <xf numFmtId="0" fontId="67" fillId="72"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72" borderId="0" applyNumberFormat="0" applyBorder="0" applyAlignment="0" applyProtection="0">
      <alignment vertical="center"/>
    </xf>
    <xf numFmtId="0" fontId="0" fillId="0" borderId="0">
      <alignment vertical="center"/>
    </xf>
    <xf numFmtId="0" fontId="67" fillId="72"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72" borderId="0" applyNumberFormat="0" applyBorder="0" applyAlignment="0" applyProtection="0">
      <alignment vertical="center"/>
    </xf>
    <xf numFmtId="0" fontId="0" fillId="0" borderId="0">
      <alignment vertical="center"/>
    </xf>
    <xf numFmtId="0" fontId="67" fillId="72"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72" borderId="0" applyNumberFormat="0" applyBorder="0" applyAlignment="0" applyProtection="0">
      <alignment vertical="center"/>
    </xf>
    <xf numFmtId="0" fontId="0" fillId="0" borderId="0">
      <alignment vertical="center"/>
    </xf>
    <xf numFmtId="0" fontId="67" fillId="72" borderId="0" applyProtection="0">
      <alignment vertical="center"/>
    </xf>
    <xf numFmtId="0" fontId="0" fillId="0" borderId="0">
      <alignment vertical="center"/>
    </xf>
    <xf numFmtId="0" fontId="67" fillId="72" borderId="0" applyNumberFormat="0" applyBorder="0" applyAlignment="0" applyProtection="0">
      <alignment vertical="center"/>
    </xf>
    <xf numFmtId="0" fontId="0" fillId="0" borderId="0">
      <alignment vertical="center"/>
    </xf>
    <xf numFmtId="0" fontId="0" fillId="0" borderId="0">
      <alignment vertical="center"/>
    </xf>
    <xf numFmtId="0" fontId="67" fillId="7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72" borderId="0" applyNumberFormat="0" applyBorder="0" applyAlignment="0" applyProtection="0">
      <alignment vertical="center"/>
    </xf>
    <xf numFmtId="0" fontId="0" fillId="0" borderId="0">
      <alignment vertical="center"/>
    </xf>
    <xf numFmtId="0" fontId="67" fillId="72" borderId="0" applyNumberFormat="0" applyBorder="0" applyAlignment="0" applyProtection="0">
      <alignment vertical="center"/>
    </xf>
    <xf numFmtId="0" fontId="67" fillId="72" borderId="0" applyNumberFormat="0" applyBorder="0" applyAlignment="0" applyProtection="0">
      <alignment vertical="center"/>
    </xf>
    <xf numFmtId="0" fontId="67" fillId="72" borderId="0" applyNumberFormat="0" applyBorder="0" applyAlignment="0" applyProtection="0">
      <alignment vertical="center"/>
    </xf>
    <xf numFmtId="0" fontId="67" fillId="72" borderId="0" applyNumberFormat="0" applyBorder="0" applyAlignment="0" applyProtection="0">
      <alignment vertical="center"/>
    </xf>
    <xf numFmtId="0" fontId="67" fillId="72" borderId="0" applyNumberFormat="0" applyBorder="0" applyAlignment="0" applyProtection="0">
      <alignment vertical="center"/>
    </xf>
    <xf numFmtId="0" fontId="0" fillId="0" borderId="0">
      <alignment vertical="center"/>
    </xf>
    <xf numFmtId="0" fontId="67" fillId="72" borderId="0" applyProtection="0">
      <alignment vertical="center"/>
    </xf>
    <xf numFmtId="0" fontId="0" fillId="0" borderId="0">
      <alignment vertical="center"/>
    </xf>
    <xf numFmtId="0" fontId="67" fillId="72" borderId="0" applyProtection="0">
      <alignment vertical="center"/>
    </xf>
    <xf numFmtId="0" fontId="67" fillId="72" borderId="0" applyNumberFormat="0" applyBorder="0" applyAlignment="0" applyProtection="0">
      <alignment vertical="center"/>
    </xf>
    <xf numFmtId="0" fontId="0" fillId="0" borderId="0">
      <alignment vertical="center"/>
    </xf>
    <xf numFmtId="0" fontId="0" fillId="0" borderId="0">
      <alignment vertical="center"/>
    </xf>
    <xf numFmtId="0" fontId="67" fillId="72" borderId="0" applyNumberFormat="0" applyBorder="0" applyAlignment="0" applyProtection="0">
      <alignment vertical="center"/>
    </xf>
    <xf numFmtId="0" fontId="0" fillId="0" borderId="0">
      <alignment vertical="center"/>
    </xf>
    <xf numFmtId="0" fontId="0" fillId="0" borderId="0">
      <alignment vertical="center"/>
    </xf>
    <xf numFmtId="0" fontId="67" fillId="72" borderId="0" applyNumberFormat="0" applyBorder="0" applyAlignment="0" applyProtection="0">
      <alignment vertical="center"/>
    </xf>
    <xf numFmtId="0" fontId="0" fillId="0" borderId="0">
      <alignment vertical="center"/>
    </xf>
    <xf numFmtId="0" fontId="0" fillId="0" borderId="0">
      <alignment vertical="center"/>
    </xf>
    <xf numFmtId="0" fontId="67" fillId="72" borderId="0" applyNumberFormat="0" applyBorder="0" applyAlignment="0" applyProtection="0">
      <alignment vertical="center"/>
    </xf>
    <xf numFmtId="0" fontId="0" fillId="0" borderId="0">
      <alignment vertical="center"/>
    </xf>
    <xf numFmtId="0" fontId="0" fillId="0" borderId="0">
      <alignment vertical="center"/>
    </xf>
    <xf numFmtId="0" fontId="67" fillId="72" borderId="0" applyNumberFormat="0" applyBorder="0" applyAlignment="0" applyProtection="0">
      <alignment vertical="center"/>
    </xf>
    <xf numFmtId="0" fontId="0" fillId="0" borderId="0">
      <alignment vertical="center"/>
    </xf>
    <xf numFmtId="0" fontId="67" fillId="72" borderId="0" applyNumberFormat="0" applyBorder="0" applyAlignment="0" applyProtection="0">
      <alignment vertical="center"/>
    </xf>
    <xf numFmtId="0" fontId="67" fillId="72" borderId="0" applyNumberFormat="0" applyBorder="0" applyAlignment="0" applyProtection="0">
      <alignment vertical="center"/>
    </xf>
    <xf numFmtId="0" fontId="67" fillId="72" borderId="0" applyNumberFormat="0" applyBorder="0" applyAlignment="0" applyProtection="0">
      <alignment vertical="center"/>
    </xf>
    <xf numFmtId="0" fontId="67" fillId="7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7" fillId="72" borderId="0" applyProtection="0">
      <alignment vertical="center"/>
    </xf>
    <xf numFmtId="0" fontId="0" fillId="0" borderId="0">
      <alignment vertical="center"/>
    </xf>
    <xf numFmtId="0" fontId="0" fillId="0" borderId="0">
      <alignment vertical="center"/>
    </xf>
    <xf numFmtId="0" fontId="0" fillId="0" borderId="0">
      <alignment vertical="center"/>
    </xf>
    <xf numFmtId="0" fontId="67" fillId="72" borderId="0" applyNumberFormat="0" applyBorder="0" applyAlignment="0" applyProtection="0">
      <alignment vertical="center"/>
    </xf>
    <xf numFmtId="0" fontId="67" fillId="72" borderId="0" applyNumberFormat="0" applyBorder="0" applyAlignment="0" applyProtection="0">
      <alignment vertical="center"/>
    </xf>
    <xf numFmtId="0" fontId="0" fillId="0" borderId="0">
      <alignment vertical="center"/>
    </xf>
    <xf numFmtId="0" fontId="67" fillId="72" borderId="0" applyProtection="0">
      <alignment vertical="center"/>
    </xf>
    <xf numFmtId="0" fontId="0" fillId="0" borderId="0">
      <alignment vertical="center"/>
    </xf>
    <xf numFmtId="0" fontId="0" fillId="0" borderId="0">
      <alignment vertical="center"/>
    </xf>
    <xf numFmtId="0" fontId="67" fillId="72" borderId="0" applyProtection="0">
      <alignment vertical="center"/>
    </xf>
    <xf numFmtId="0" fontId="0" fillId="0" borderId="0">
      <alignment vertical="center"/>
    </xf>
    <xf numFmtId="0" fontId="0" fillId="0" borderId="0">
      <alignment vertical="center"/>
    </xf>
    <xf numFmtId="0" fontId="0" fillId="0" borderId="0">
      <alignment vertical="center"/>
    </xf>
    <xf numFmtId="0" fontId="67" fillId="72" borderId="0" applyNumberFormat="0" applyBorder="0" applyAlignment="0" applyProtection="0">
      <alignment vertical="center"/>
    </xf>
    <xf numFmtId="0" fontId="67" fillId="72" borderId="0" applyNumberFormat="0" applyBorder="0" applyAlignment="0" applyProtection="0">
      <alignment vertical="center"/>
    </xf>
    <xf numFmtId="0" fontId="0" fillId="0" borderId="0">
      <alignment vertical="center"/>
    </xf>
    <xf numFmtId="0" fontId="67" fillId="72" borderId="0" applyProtection="0">
      <alignment vertical="center"/>
    </xf>
    <xf numFmtId="0" fontId="0" fillId="0" borderId="0">
      <alignment vertical="center"/>
    </xf>
    <xf numFmtId="0" fontId="0" fillId="0" borderId="0">
      <alignment vertical="center"/>
    </xf>
    <xf numFmtId="0" fontId="67" fillId="72" borderId="0" applyProtection="0">
      <alignment vertical="center"/>
    </xf>
    <xf numFmtId="0" fontId="0" fillId="0" borderId="0">
      <alignment vertical="center"/>
    </xf>
    <xf numFmtId="0" fontId="0" fillId="0" borderId="0">
      <alignment vertical="center"/>
    </xf>
    <xf numFmtId="0" fontId="0" fillId="0" borderId="0">
      <alignment vertical="center"/>
    </xf>
    <xf numFmtId="0" fontId="67" fillId="72" borderId="0" applyNumberFormat="0" applyBorder="0" applyAlignment="0" applyProtection="0">
      <alignment vertical="center"/>
    </xf>
    <xf numFmtId="0" fontId="67" fillId="72" borderId="0" applyNumberFormat="0" applyBorder="0" applyAlignment="0" applyProtection="0">
      <alignment vertical="center"/>
    </xf>
    <xf numFmtId="0" fontId="0" fillId="0" borderId="0">
      <alignment vertical="center"/>
    </xf>
    <xf numFmtId="0" fontId="67" fillId="72" borderId="0" applyProtection="0">
      <alignment vertical="center"/>
    </xf>
    <xf numFmtId="0" fontId="0" fillId="0" borderId="0">
      <alignment vertical="center"/>
    </xf>
    <xf numFmtId="0" fontId="0" fillId="0" borderId="0">
      <alignment vertical="center"/>
    </xf>
    <xf numFmtId="0" fontId="67" fillId="72" borderId="0" applyProtection="0">
      <alignment vertical="center"/>
    </xf>
    <xf numFmtId="0" fontId="0" fillId="0" borderId="0">
      <alignment vertical="center"/>
    </xf>
    <xf numFmtId="0" fontId="0" fillId="0" borderId="0">
      <alignment vertical="center"/>
    </xf>
    <xf numFmtId="0" fontId="0" fillId="0" borderId="0">
      <alignment vertical="center"/>
    </xf>
    <xf numFmtId="0" fontId="67" fillId="72" borderId="0" applyNumberFormat="0" applyBorder="0" applyAlignment="0" applyProtection="0">
      <alignment vertical="center"/>
    </xf>
    <xf numFmtId="0" fontId="67" fillId="72" borderId="0" applyNumberFormat="0" applyBorder="0" applyAlignment="0" applyProtection="0">
      <alignment vertical="center"/>
    </xf>
    <xf numFmtId="0" fontId="0" fillId="0" borderId="0">
      <alignment vertical="center"/>
    </xf>
    <xf numFmtId="0" fontId="67" fillId="72" borderId="0" applyProtection="0">
      <alignment vertical="center"/>
    </xf>
    <xf numFmtId="0" fontId="0" fillId="0" borderId="0">
      <alignment vertical="center"/>
    </xf>
    <xf numFmtId="0" fontId="0" fillId="0" borderId="0">
      <alignment vertical="center"/>
    </xf>
    <xf numFmtId="0" fontId="67" fillId="72" borderId="0" applyProtection="0">
      <alignment vertical="center"/>
    </xf>
    <xf numFmtId="0" fontId="0" fillId="0" borderId="0">
      <alignment vertical="center"/>
    </xf>
    <xf numFmtId="0" fontId="0" fillId="0" borderId="0">
      <alignment vertical="center"/>
    </xf>
    <xf numFmtId="0" fontId="0" fillId="0" borderId="0">
      <alignment vertical="center"/>
    </xf>
    <xf numFmtId="0" fontId="67" fillId="72" borderId="0" applyNumberFormat="0" applyBorder="0" applyAlignment="0" applyProtection="0">
      <alignment vertical="center"/>
    </xf>
    <xf numFmtId="0" fontId="67" fillId="72" borderId="0" applyNumberFormat="0" applyBorder="0" applyAlignment="0" applyProtection="0">
      <alignment vertical="center"/>
    </xf>
    <xf numFmtId="0" fontId="0" fillId="0" borderId="0">
      <alignment vertical="center"/>
    </xf>
    <xf numFmtId="0" fontId="67" fillId="72" borderId="0" applyProtection="0">
      <alignment vertical="center"/>
    </xf>
    <xf numFmtId="0" fontId="0" fillId="0" borderId="0">
      <alignment vertical="center"/>
    </xf>
    <xf numFmtId="0" fontId="0" fillId="0" borderId="0">
      <alignment vertical="center"/>
    </xf>
    <xf numFmtId="0" fontId="67" fillId="72" borderId="0" applyProtection="0">
      <alignment vertical="center"/>
    </xf>
    <xf numFmtId="0" fontId="0" fillId="0" borderId="0">
      <alignment vertical="center"/>
    </xf>
    <xf numFmtId="0" fontId="0" fillId="0" borderId="0">
      <alignment vertical="center"/>
    </xf>
    <xf numFmtId="0" fontId="0" fillId="0" borderId="0">
      <alignment vertical="center"/>
    </xf>
    <xf numFmtId="0" fontId="67" fillId="72" borderId="0" applyNumberFormat="0" applyBorder="0" applyAlignment="0" applyProtection="0">
      <alignment vertical="center"/>
    </xf>
    <xf numFmtId="0" fontId="67" fillId="72" borderId="0" applyNumberFormat="0" applyBorder="0" applyAlignment="0" applyProtection="0">
      <alignment vertical="center"/>
    </xf>
    <xf numFmtId="0" fontId="0" fillId="0" borderId="0">
      <alignment vertical="center"/>
    </xf>
    <xf numFmtId="0" fontId="67" fillId="72"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72" borderId="0" applyProtection="0">
      <alignment vertical="center"/>
    </xf>
    <xf numFmtId="0" fontId="67" fillId="72" borderId="0" applyNumberFormat="0" applyBorder="0" applyAlignment="0" applyProtection="0">
      <alignment vertical="center"/>
    </xf>
    <xf numFmtId="0" fontId="0" fillId="0" borderId="0">
      <alignment vertical="center"/>
    </xf>
    <xf numFmtId="0" fontId="67" fillId="72" borderId="0" applyProtection="0">
      <alignment vertical="center"/>
    </xf>
    <xf numFmtId="0" fontId="0" fillId="0" borderId="0">
      <alignment vertical="center"/>
    </xf>
    <xf numFmtId="0" fontId="0" fillId="0" borderId="0">
      <alignment vertical="center"/>
    </xf>
    <xf numFmtId="195" fontId="63" fillId="0" borderId="4" applyProtection="0">
      <alignment horizontal="right" vertical="center"/>
    </xf>
    <xf numFmtId="0" fontId="0" fillId="0" borderId="0">
      <alignment vertical="center"/>
    </xf>
    <xf numFmtId="0" fontId="0" fillId="0" borderId="0">
      <alignment vertical="center"/>
    </xf>
    <xf numFmtId="0" fontId="0" fillId="0" borderId="0">
      <alignment vertical="center"/>
    </xf>
    <xf numFmtId="195" fontId="63" fillId="0" borderId="4" applyFill="0" applyProtection="0">
      <alignment horizontal="right" vertical="center"/>
    </xf>
    <xf numFmtId="0" fontId="0" fillId="0" borderId="0">
      <alignment vertical="center"/>
    </xf>
    <xf numFmtId="195" fontId="63" fillId="0" borderId="4" applyProtection="0">
      <alignment horizontal="right" vertical="center"/>
    </xf>
    <xf numFmtId="0" fontId="0" fillId="0" borderId="0">
      <alignment vertical="center"/>
    </xf>
    <xf numFmtId="0" fontId="0" fillId="0" borderId="0">
      <alignment vertical="center"/>
    </xf>
    <xf numFmtId="0" fontId="63" fillId="0" borderId="5" applyProtection="0">
      <alignment horizontal="left" vertical="center"/>
    </xf>
    <xf numFmtId="0" fontId="0" fillId="0" borderId="0">
      <alignment vertical="center"/>
    </xf>
    <xf numFmtId="0" fontId="0" fillId="0" borderId="0">
      <alignment vertical="center"/>
    </xf>
    <xf numFmtId="0" fontId="0" fillId="0" borderId="0">
      <alignment vertical="center"/>
    </xf>
    <xf numFmtId="0" fontId="63" fillId="0" borderId="5" applyNumberFormat="0" applyFill="0" applyProtection="0">
      <alignment horizontal="left" vertical="center"/>
    </xf>
    <xf numFmtId="0" fontId="0" fillId="0" borderId="0">
      <alignment vertical="center"/>
    </xf>
    <xf numFmtId="0" fontId="63" fillId="0" borderId="5" applyProtection="0">
      <alignment horizontal="lef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6" fillId="53" borderId="0" applyNumberFormat="0" applyBorder="0" applyAlignment="0" applyProtection="0">
      <alignment vertical="center"/>
    </xf>
    <xf numFmtId="0" fontId="0" fillId="0" borderId="0">
      <alignment vertical="center"/>
    </xf>
    <xf numFmtId="0" fontId="106" fillId="53"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6" fillId="53" borderId="0" applyNumberFormat="0" applyBorder="0" applyAlignment="0" applyProtection="0">
      <alignment vertical="center"/>
    </xf>
    <xf numFmtId="0" fontId="0" fillId="0" borderId="0">
      <alignment vertical="center"/>
    </xf>
    <xf numFmtId="0" fontId="106" fillId="53"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6" fillId="53" borderId="0" applyNumberFormat="0" applyBorder="0" applyAlignment="0" applyProtection="0">
      <alignment vertical="center"/>
    </xf>
    <xf numFmtId="0" fontId="0" fillId="0" borderId="0">
      <alignment vertical="center"/>
    </xf>
    <xf numFmtId="0" fontId="106" fillId="53"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6" fillId="53" borderId="0" applyNumberFormat="0" applyBorder="0" applyAlignment="0" applyProtection="0">
      <alignment vertical="center"/>
    </xf>
    <xf numFmtId="0" fontId="0" fillId="0" borderId="0">
      <alignment vertical="center"/>
    </xf>
    <xf numFmtId="0" fontId="106" fillId="53" borderId="0" applyProtection="0">
      <alignment vertical="center"/>
    </xf>
    <xf numFmtId="0" fontId="0" fillId="0" borderId="0">
      <alignment vertical="center"/>
    </xf>
    <xf numFmtId="0" fontId="106" fillId="53" borderId="0" applyNumberFormat="0" applyBorder="0" applyAlignment="0" applyProtection="0">
      <alignment vertical="center"/>
    </xf>
    <xf numFmtId="0" fontId="0" fillId="0" borderId="0">
      <alignment vertical="center"/>
    </xf>
    <xf numFmtId="0" fontId="0" fillId="0" borderId="0">
      <alignment vertical="center"/>
    </xf>
    <xf numFmtId="0" fontId="106"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6" fillId="53" borderId="0" applyNumberFormat="0" applyBorder="0" applyAlignment="0" applyProtection="0">
      <alignment vertical="center"/>
    </xf>
    <xf numFmtId="0" fontId="0" fillId="0" borderId="0">
      <alignment vertical="center"/>
    </xf>
    <xf numFmtId="0" fontId="106" fillId="53" borderId="0" applyNumberFormat="0" applyBorder="0" applyAlignment="0" applyProtection="0">
      <alignment vertical="center"/>
    </xf>
    <xf numFmtId="0" fontId="106" fillId="53" borderId="0" applyNumberFormat="0" applyBorder="0" applyAlignment="0" applyProtection="0">
      <alignment vertical="center"/>
    </xf>
    <xf numFmtId="0" fontId="106" fillId="53" borderId="0" applyNumberFormat="0" applyBorder="0" applyAlignment="0" applyProtection="0">
      <alignment vertical="center"/>
    </xf>
    <xf numFmtId="0" fontId="106" fillId="53" borderId="0" applyNumberFormat="0" applyBorder="0" applyAlignment="0" applyProtection="0">
      <alignment vertical="center"/>
    </xf>
    <xf numFmtId="0" fontId="106" fillId="53" borderId="0" applyNumberFormat="0" applyBorder="0" applyAlignment="0" applyProtection="0">
      <alignment vertical="center"/>
    </xf>
    <xf numFmtId="0" fontId="0" fillId="0" borderId="0">
      <alignment vertical="center"/>
    </xf>
    <xf numFmtId="0" fontId="106" fillId="53" borderId="0" applyProtection="0">
      <alignment vertical="center"/>
    </xf>
    <xf numFmtId="0" fontId="0" fillId="0" borderId="0">
      <alignment vertical="center"/>
    </xf>
    <xf numFmtId="0" fontId="106" fillId="53" borderId="0" applyProtection="0">
      <alignment vertical="center"/>
    </xf>
    <xf numFmtId="0" fontId="106" fillId="53" borderId="0" applyNumberFormat="0" applyBorder="0" applyAlignment="0" applyProtection="0">
      <alignment vertical="center"/>
    </xf>
    <xf numFmtId="0" fontId="0" fillId="0" borderId="0">
      <alignment vertical="center"/>
    </xf>
    <xf numFmtId="0" fontId="0" fillId="0" borderId="0">
      <alignment vertical="center"/>
    </xf>
    <xf numFmtId="0" fontId="106" fillId="53" borderId="0" applyNumberFormat="0" applyBorder="0" applyAlignment="0" applyProtection="0">
      <alignment vertical="center"/>
    </xf>
    <xf numFmtId="0" fontId="0" fillId="0" borderId="0">
      <alignment vertical="center"/>
    </xf>
    <xf numFmtId="0" fontId="106" fillId="53" borderId="0" applyNumberFormat="0" applyBorder="0" applyAlignment="0" applyProtection="0">
      <alignment vertical="center"/>
    </xf>
    <xf numFmtId="0" fontId="106" fillId="53" borderId="0" applyNumberFormat="0" applyBorder="0" applyAlignment="0" applyProtection="0">
      <alignment vertical="center"/>
    </xf>
    <xf numFmtId="0" fontId="106" fillId="53" borderId="0" applyNumberFormat="0" applyBorder="0" applyAlignment="0" applyProtection="0">
      <alignment vertical="center"/>
    </xf>
    <xf numFmtId="0" fontId="106" fillId="53" borderId="0" applyNumberFormat="0" applyBorder="0" applyAlignment="0" applyProtection="0">
      <alignment vertical="center"/>
    </xf>
    <xf numFmtId="0" fontId="106" fillId="53" borderId="0" applyNumberFormat="0" applyBorder="0" applyAlignment="0" applyProtection="0">
      <alignment vertical="center"/>
    </xf>
    <xf numFmtId="0" fontId="106" fillId="53" borderId="0" applyNumberFormat="0" applyBorder="0" applyAlignment="0" applyProtection="0">
      <alignment vertical="center"/>
    </xf>
    <xf numFmtId="0" fontId="106"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06" fillId="53" borderId="0" applyProtection="0">
      <alignment vertical="center"/>
    </xf>
    <xf numFmtId="0" fontId="0" fillId="0" borderId="0">
      <alignment vertical="center"/>
    </xf>
    <xf numFmtId="0" fontId="0" fillId="0" borderId="0">
      <alignment vertical="center"/>
    </xf>
    <xf numFmtId="0" fontId="0" fillId="0" borderId="0">
      <alignment vertical="center"/>
    </xf>
    <xf numFmtId="0" fontId="106" fillId="53" borderId="0" applyNumberFormat="0" applyBorder="0" applyAlignment="0" applyProtection="0">
      <alignment vertical="center"/>
    </xf>
    <xf numFmtId="0" fontId="106" fillId="53" borderId="0" applyNumberFormat="0" applyBorder="0" applyAlignment="0" applyProtection="0">
      <alignment vertical="center"/>
    </xf>
    <xf numFmtId="0" fontId="0" fillId="0" borderId="0">
      <alignment vertical="center"/>
    </xf>
    <xf numFmtId="0" fontId="106" fillId="53" borderId="0" applyProtection="0">
      <alignment vertical="center"/>
    </xf>
    <xf numFmtId="0" fontId="0" fillId="0" borderId="0">
      <alignment vertical="center"/>
    </xf>
    <xf numFmtId="0" fontId="0" fillId="0" borderId="0">
      <alignment vertical="center"/>
    </xf>
    <xf numFmtId="0" fontId="106" fillId="53" borderId="0" applyProtection="0">
      <alignment vertical="center"/>
    </xf>
    <xf numFmtId="0" fontId="0" fillId="0" borderId="0">
      <alignment vertical="center"/>
    </xf>
    <xf numFmtId="0" fontId="0" fillId="0" borderId="0">
      <alignment vertical="center"/>
    </xf>
    <xf numFmtId="0" fontId="0" fillId="0" borderId="0">
      <alignment vertical="center"/>
    </xf>
    <xf numFmtId="0" fontId="106" fillId="53" borderId="0" applyNumberFormat="0" applyBorder="0" applyAlignment="0" applyProtection="0">
      <alignment vertical="center"/>
    </xf>
    <xf numFmtId="0" fontId="106" fillId="53" borderId="0" applyNumberFormat="0" applyBorder="0" applyAlignment="0" applyProtection="0">
      <alignment vertical="center"/>
    </xf>
    <xf numFmtId="0" fontId="0" fillId="0" borderId="0">
      <alignment vertical="center"/>
    </xf>
    <xf numFmtId="0" fontId="106" fillId="53" borderId="0" applyProtection="0">
      <alignment vertical="center"/>
    </xf>
    <xf numFmtId="0" fontId="0" fillId="0" borderId="0">
      <alignment vertical="center"/>
    </xf>
    <xf numFmtId="0" fontId="0" fillId="0" borderId="0">
      <alignment vertical="center"/>
    </xf>
    <xf numFmtId="0" fontId="106" fillId="53" borderId="0" applyProtection="0">
      <alignment vertical="center"/>
    </xf>
    <xf numFmtId="0" fontId="0" fillId="0" borderId="0">
      <alignment vertical="center"/>
    </xf>
    <xf numFmtId="0" fontId="0" fillId="0" borderId="0">
      <alignment vertical="center"/>
    </xf>
    <xf numFmtId="0" fontId="0" fillId="0" borderId="0">
      <alignment vertical="center"/>
    </xf>
    <xf numFmtId="0" fontId="106" fillId="53" borderId="0" applyNumberFormat="0" applyBorder="0" applyAlignment="0" applyProtection="0">
      <alignment vertical="center"/>
    </xf>
    <xf numFmtId="0" fontId="106" fillId="53" borderId="0" applyNumberFormat="0" applyBorder="0" applyAlignment="0" applyProtection="0">
      <alignment vertical="center"/>
    </xf>
    <xf numFmtId="0" fontId="0" fillId="0" borderId="0">
      <alignment vertical="center"/>
    </xf>
    <xf numFmtId="0" fontId="106" fillId="53" borderId="0" applyProtection="0">
      <alignment vertical="center"/>
    </xf>
    <xf numFmtId="0" fontId="0" fillId="0" borderId="0">
      <alignment vertical="center"/>
    </xf>
    <xf numFmtId="0" fontId="0" fillId="0" borderId="0">
      <alignment vertical="center"/>
    </xf>
    <xf numFmtId="0" fontId="106" fillId="53" borderId="0" applyProtection="0">
      <alignment vertical="center"/>
    </xf>
    <xf numFmtId="0" fontId="0" fillId="0" borderId="0">
      <alignment vertical="center"/>
    </xf>
    <xf numFmtId="0" fontId="0" fillId="0" borderId="0">
      <alignment vertical="center"/>
    </xf>
    <xf numFmtId="0" fontId="0" fillId="0" borderId="0">
      <alignment vertical="center"/>
    </xf>
    <xf numFmtId="0" fontId="106" fillId="53" borderId="0" applyNumberFormat="0" applyBorder="0" applyAlignment="0" applyProtection="0">
      <alignment vertical="center"/>
    </xf>
    <xf numFmtId="0" fontId="106" fillId="53" borderId="0" applyNumberFormat="0" applyBorder="0" applyAlignment="0" applyProtection="0">
      <alignment vertical="center"/>
    </xf>
    <xf numFmtId="0" fontId="0" fillId="0" borderId="0">
      <alignment vertical="center"/>
    </xf>
    <xf numFmtId="0" fontId="106" fillId="53" borderId="0" applyProtection="0">
      <alignment vertical="center"/>
    </xf>
    <xf numFmtId="0" fontId="0" fillId="0" borderId="0">
      <alignment vertical="center"/>
    </xf>
    <xf numFmtId="0" fontId="0" fillId="0" borderId="0">
      <alignment vertical="center"/>
    </xf>
    <xf numFmtId="0" fontId="106" fillId="53" borderId="0" applyProtection="0">
      <alignment vertical="center"/>
    </xf>
    <xf numFmtId="0" fontId="0" fillId="0" borderId="0">
      <alignment vertical="center"/>
    </xf>
    <xf numFmtId="0" fontId="0" fillId="0" borderId="0">
      <alignment vertical="center"/>
    </xf>
    <xf numFmtId="0" fontId="0" fillId="0" borderId="0">
      <alignment vertical="center"/>
    </xf>
    <xf numFmtId="0" fontId="106" fillId="53" borderId="0" applyNumberFormat="0" applyBorder="0" applyAlignment="0" applyProtection="0">
      <alignment vertical="center"/>
    </xf>
    <xf numFmtId="0" fontId="106" fillId="53" borderId="0" applyNumberFormat="0" applyBorder="0" applyAlignment="0" applyProtection="0">
      <alignment vertical="center"/>
    </xf>
    <xf numFmtId="0" fontId="0" fillId="0" borderId="0">
      <alignment vertical="center"/>
    </xf>
    <xf numFmtId="0" fontId="106" fillId="53" borderId="0" applyProtection="0">
      <alignment vertical="center"/>
    </xf>
    <xf numFmtId="0" fontId="0" fillId="0" borderId="0">
      <alignment vertical="center"/>
    </xf>
    <xf numFmtId="0" fontId="0" fillId="0" borderId="0">
      <alignment vertical="center"/>
    </xf>
    <xf numFmtId="0" fontId="106" fillId="53" borderId="0" applyProtection="0">
      <alignment vertical="center"/>
    </xf>
    <xf numFmtId="0" fontId="0" fillId="0" borderId="0">
      <alignment vertical="center"/>
    </xf>
    <xf numFmtId="0" fontId="0" fillId="0" borderId="0">
      <alignment vertical="center"/>
    </xf>
    <xf numFmtId="0" fontId="0" fillId="0" borderId="0">
      <alignment vertical="center"/>
    </xf>
    <xf numFmtId="0" fontId="106" fillId="53" borderId="0" applyNumberFormat="0" applyBorder="0" applyAlignment="0" applyProtection="0">
      <alignment vertical="center"/>
    </xf>
    <xf numFmtId="0" fontId="106" fillId="53" borderId="0" applyNumberFormat="0" applyBorder="0" applyAlignment="0" applyProtection="0">
      <alignment vertical="center"/>
    </xf>
    <xf numFmtId="0" fontId="0" fillId="0" borderId="0">
      <alignment vertical="center"/>
    </xf>
    <xf numFmtId="0" fontId="106" fillId="53"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6" fillId="53" borderId="0" applyProtection="0">
      <alignment vertical="center"/>
    </xf>
    <xf numFmtId="0" fontId="106" fillId="53" borderId="0" applyNumberFormat="0" applyBorder="0" applyAlignment="0" applyProtection="0">
      <alignment vertical="center"/>
    </xf>
    <xf numFmtId="0" fontId="0" fillId="0" borderId="0">
      <alignment vertical="center"/>
    </xf>
    <xf numFmtId="0" fontId="106" fillId="53"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4" fillId="7" borderId="37" applyNumberFormat="0" applyAlignment="0" applyProtection="0">
      <alignment vertical="center"/>
    </xf>
    <xf numFmtId="0" fontId="0" fillId="0" borderId="0">
      <alignment vertical="center"/>
    </xf>
    <xf numFmtId="0" fontId="124" fillId="7" borderId="37"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4" fillId="7" borderId="37" applyNumberFormat="0" applyAlignment="0" applyProtection="0">
      <alignment vertical="center"/>
    </xf>
    <xf numFmtId="0" fontId="0" fillId="0" borderId="0">
      <alignment vertical="center"/>
    </xf>
    <xf numFmtId="0" fontId="124" fillId="7" borderId="37"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4" fillId="7" borderId="37" applyNumberFormat="0" applyAlignment="0" applyProtection="0">
      <alignment vertical="center"/>
    </xf>
    <xf numFmtId="0" fontId="0" fillId="0" borderId="0">
      <alignment vertical="center"/>
    </xf>
    <xf numFmtId="0" fontId="124" fillId="7" borderId="37"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4" fillId="7" borderId="37" applyNumberFormat="0" applyAlignment="0" applyProtection="0">
      <alignment vertical="center"/>
    </xf>
    <xf numFmtId="0" fontId="0" fillId="0" borderId="0">
      <alignment vertical="center"/>
    </xf>
    <xf numFmtId="0" fontId="124" fillId="7" borderId="37" applyProtection="0">
      <alignment vertical="center"/>
    </xf>
    <xf numFmtId="0" fontId="0" fillId="0" borderId="0">
      <alignment vertical="center"/>
    </xf>
    <xf numFmtId="0" fontId="124" fillId="7" borderId="37" applyNumberFormat="0" applyAlignment="0" applyProtection="0">
      <alignment vertical="center"/>
    </xf>
    <xf numFmtId="0" fontId="0" fillId="0" borderId="0">
      <alignment vertical="center"/>
    </xf>
    <xf numFmtId="0" fontId="0" fillId="0" borderId="0">
      <alignment vertical="center"/>
    </xf>
    <xf numFmtId="0" fontId="124" fillId="7" borderId="3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4" fillId="7" borderId="37" applyNumberFormat="0" applyAlignment="0" applyProtection="0">
      <alignment vertical="center"/>
    </xf>
    <xf numFmtId="0" fontId="0" fillId="0" borderId="0">
      <alignment vertical="center"/>
    </xf>
    <xf numFmtId="0" fontId="124" fillId="7" borderId="37" applyNumberFormat="0" applyAlignment="0" applyProtection="0">
      <alignment vertical="center"/>
    </xf>
    <xf numFmtId="0" fontId="124" fillId="7" borderId="37" applyNumberFormat="0" applyAlignment="0" applyProtection="0">
      <alignment vertical="center"/>
    </xf>
    <xf numFmtId="0" fontId="124" fillId="7" borderId="37" applyNumberFormat="0" applyAlignment="0" applyProtection="0">
      <alignment vertical="center"/>
    </xf>
    <xf numFmtId="0" fontId="124" fillId="7" borderId="37" applyNumberFormat="0" applyAlignment="0" applyProtection="0">
      <alignment vertical="center"/>
    </xf>
    <xf numFmtId="0" fontId="124" fillId="7" borderId="37" applyNumberFormat="0" applyAlignment="0" applyProtection="0">
      <alignment vertical="center"/>
    </xf>
    <xf numFmtId="0" fontId="0" fillId="0" borderId="0">
      <alignment vertical="center"/>
    </xf>
    <xf numFmtId="0" fontId="124" fillId="7" borderId="37" applyProtection="0">
      <alignment vertical="center"/>
    </xf>
    <xf numFmtId="0" fontId="0" fillId="0" borderId="0">
      <alignment vertical="center"/>
    </xf>
    <xf numFmtId="0" fontId="124" fillId="7" borderId="37" applyProtection="0">
      <alignment vertical="center"/>
    </xf>
    <xf numFmtId="0" fontId="124" fillId="7" borderId="37" applyNumberFormat="0" applyAlignment="0" applyProtection="0">
      <alignment vertical="center"/>
    </xf>
    <xf numFmtId="0" fontId="0" fillId="0" borderId="0">
      <alignment vertical="center"/>
    </xf>
    <xf numFmtId="0" fontId="0" fillId="0" borderId="0">
      <alignment vertical="center"/>
    </xf>
    <xf numFmtId="0" fontId="124" fillId="7" borderId="37" applyNumberFormat="0" applyAlignment="0" applyProtection="0">
      <alignment vertical="center"/>
    </xf>
    <xf numFmtId="0" fontId="0" fillId="0" borderId="0">
      <alignment vertical="center"/>
    </xf>
    <xf numFmtId="0" fontId="0" fillId="0" borderId="0">
      <alignment vertical="center"/>
    </xf>
    <xf numFmtId="0" fontId="124" fillId="7" borderId="37" applyNumberFormat="0" applyAlignment="0" applyProtection="0">
      <alignment vertical="center"/>
    </xf>
    <xf numFmtId="0" fontId="0" fillId="0" borderId="0">
      <alignment vertical="center"/>
    </xf>
    <xf numFmtId="0" fontId="0" fillId="0" borderId="0">
      <alignment vertical="center"/>
    </xf>
    <xf numFmtId="0" fontId="124" fillId="7" borderId="37" applyNumberFormat="0" applyAlignment="0" applyProtection="0">
      <alignment vertical="center"/>
    </xf>
    <xf numFmtId="0" fontId="0" fillId="0" borderId="0">
      <alignment vertical="center"/>
    </xf>
    <xf numFmtId="0" fontId="0" fillId="0" borderId="0">
      <alignment vertical="center"/>
    </xf>
    <xf numFmtId="0" fontId="124" fillId="7" borderId="37" applyNumberFormat="0" applyAlignment="0" applyProtection="0">
      <alignment vertical="center"/>
    </xf>
    <xf numFmtId="0" fontId="0" fillId="0" borderId="0">
      <alignment vertical="center"/>
    </xf>
    <xf numFmtId="0" fontId="124" fillId="7" borderId="37" applyNumberFormat="0" applyAlignment="0" applyProtection="0">
      <alignment vertical="center"/>
    </xf>
    <xf numFmtId="0" fontId="124" fillId="7" borderId="37" applyNumberFormat="0" applyAlignment="0" applyProtection="0">
      <alignment vertical="center"/>
    </xf>
    <xf numFmtId="0" fontId="124" fillId="7" borderId="37" applyNumberFormat="0" applyAlignment="0" applyProtection="0">
      <alignment vertical="center"/>
    </xf>
    <xf numFmtId="0" fontId="124" fillId="7" borderId="3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4" fillId="7" borderId="37" applyProtection="0">
      <alignment vertical="center"/>
    </xf>
    <xf numFmtId="0" fontId="0" fillId="0" borderId="0">
      <alignment vertical="center"/>
    </xf>
    <xf numFmtId="0" fontId="0" fillId="0" borderId="0">
      <alignment vertical="center"/>
    </xf>
    <xf numFmtId="0" fontId="0" fillId="0" borderId="0">
      <alignment vertical="center"/>
    </xf>
    <xf numFmtId="0" fontId="124" fillId="7" borderId="37" applyNumberFormat="0" applyAlignment="0" applyProtection="0">
      <alignment vertical="center"/>
    </xf>
    <xf numFmtId="0" fontId="124" fillId="7" borderId="37" applyNumberFormat="0" applyAlignment="0" applyProtection="0">
      <alignment vertical="center"/>
    </xf>
    <xf numFmtId="0" fontId="0" fillId="0" borderId="0">
      <alignment vertical="center"/>
    </xf>
    <xf numFmtId="0" fontId="124" fillId="7" borderId="37" applyProtection="0">
      <alignment vertical="center"/>
    </xf>
    <xf numFmtId="0" fontId="0" fillId="0" borderId="0">
      <alignment vertical="center"/>
    </xf>
    <xf numFmtId="0" fontId="0" fillId="0" borderId="0">
      <alignment vertical="center"/>
    </xf>
    <xf numFmtId="0" fontId="124" fillId="7" borderId="37" applyProtection="0">
      <alignment vertical="center"/>
    </xf>
    <xf numFmtId="0" fontId="0" fillId="0" borderId="0">
      <alignment vertical="center"/>
    </xf>
    <xf numFmtId="0" fontId="0" fillId="0" borderId="0">
      <alignment vertical="center"/>
    </xf>
    <xf numFmtId="0" fontId="0" fillId="0" borderId="0">
      <alignment vertical="center"/>
    </xf>
    <xf numFmtId="0" fontId="124" fillId="7" borderId="37" applyNumberFormat="0" applyAlignment="0" applyProtection="0">
      <alignment vertical="center"/>
    </xf>
    <xf numFmtId="0" fontId="124" fillId="7" borderId="37" applyNumberFormat="0" applyAlignment="0" applyProtection="0">
      <alignment vertical="center"/>
    </xf>
    <xf numFmtId="0" fontId="0" fillId="0" borderId="0">
      <alignment vertical="center"/>
    </xf>
    <xf numFmtId="0" fontId="124" fillId="7" borderId="37" applyProtection="0">
      <alignment vertical="center"/>
    </xf>
    <xf numFmtId="0" fontId="0" fillId="0" borderId="0">
      <alignment vertical="center"/>
    </xf>
    <xf numFmtId="0" fontId="0" fillId="0" borderId="0">
      <alignment vertical="center"/>
    </xf>
    <xf numFmtId="0" fontId="124" fillId="7" borderId="37" applyProtection="0">
      <alignment vertical="center"/>
    </xf>
    <xf numFmtId="0" fontId="0" fillId="0" borderId="0">
      <alignment vertical="center"/>
    </xf>
    <xf numFmtId="0" fontId="0" fillId="0" borderId="0">
      <alignment vertical="center"/>
    </xf>
    <xf numFmtId="0" fontId="0" fillId="0" borderId="0">
      <alignment vertical="center"/>
    </xf>
    <xf numFmtId="0" fontId="124" fillId="7" borderId="37" applyNumberFormat="0" applyAlignment="0" applyProtection="0">
      <alignment vertical="center"/>
    </xf>
    <xf numFmtId="0" fontId="124" fillId="7" borderId="37" applyNumberFormat="0" applyAlignment="0" applyProtection="0">
      <alignment vertical="center"/>
    </xf>
    <xf numFmtId="0" fontId="0" fillId="0" borderId="0">
      <alignment vertical="center"/>
    </xf>
    <xf numFmtId="0" fontId="124" fillId="7" borderId="37" applyProtection="0">
      <alignment vertical="center"/>
    </xf>
    <xf numFmtId="0" fontId="0" fillId="0" borderId="0">
      <alignment vertical="center"/>
    </xf>
    <xf numFmtId="0" fontId="0" fillId="0" borderId="0">
      <alignment vertical="center"/>
    </xf>
    <xf numFmtId="0" fontId="124" fillId="7" borderId="37" applyProtection="0">
      <alignment vertical="center"/>
    </xf>
    <xf numFmtId="0" fontId="0" fillId="0" borderId="0">
      <alignment vertical="center"/>
    </xf>
    <xf numFmtId="0" fontId="0" fillId="0" borderId="0">
      <alignment vertical="center"/>
    </xf>
    <xf numFmtId="0" fontId="0" fillId="0" borderId="0">
      <alignment vertical="center"/>
    </xf>
    <xf numFmtId="0" fontId="124" fillId="7" borderId="37" applyNumberFormat="0" applyAlignment="0" applyProtection="0">
      <alignment vertical="center"/>
    </xf>
    <xf numFmtId="0" fontId="124" fillId="7" borderId="37" applyNumberFormat="0" applyAlignment="0" applyProtection="0">
      <alignment vertical="center"/>
    </xf>
    <xf numFmtId="0" fontId="0" fillId="0" borderId="0">
      <alignment vertical="center"/>
    </xf>
    <xf numFmtId="0" fontId="124" fillId="7" borderId="37" applyProtection="0">
      <alignment vertical="center"/>
    </xf>
    <xf numFmtId="0" fontId="0" fillId="0" borderId="0">
      <alignment vertical="center"/>
    </xf>
    <xf numFmtId="0" fontId="0" fillId="0" borderId="0">
      <alignment vertical="center"/>
    </xf>
    <xf numFmtId="0" fontId="124" fillId="7" borderId="37" applyProtection="0">
      <alignment vertical="center"/>
    </xf>
    <xf numFmtId="0" fontId="0" fillId="0" borderId="0">
      <alignment vertical="center"/>
    </xf>
    <xf numFmtId="0" fontId="0" fillId="0" borderId="0">
      <alignment vertical="center"/>
    </xf>
    <xf numFmtId="0" fontId="0" fillId="0" borderId="0">
      <alignment vertical="center"/>
    </xf>
    <xf numFmtId="0" fontId="124" fillId="7" borderId="37" applyNumberFormat="0" applyAlignment="0" applyProtection="0">
      <alignment vertical="center"/>
    </xf>
    <xf numFmtId="0" fontId="124" fillId="7" borderId="37" applyNumberFormat="0" applyAlignment="0" applyProtection="0">
      <alignment vertical="center"/>
    </xf>
    <xf numFmtId="0" fontId="0" fillId="0" borderId="0">
      <alignment vertical="center"/>
    </xf>
    <xf numFmtId="0" fontId="124" fillId="7" borderId="37" applyProtection="0">
      <alignment vertical="center"/>
    </xf>
    <xf numFmtId="0" fontId="0" fillId="0" borderId="0">
      <alignment vertical="center"/>
    </xf>
    <xf numFmtId="0" fontId="0" fillId="0" borderId="0">
      <alignment vertical="center"/>
    </xf>
    <xf numFmtId="0" fontId="124" fillId="7" borderId="37" applyProtection="0">
      <alignment vertical="center"/>
    </xf>
    <xf numFmtId="0" fontId="0" fillId="0" borderId="0">
      <alignment vertical="center"/>
    </xf>
    <xf numFmtId="0" fontId="0" fillId="0" borderId="0">
      <alignment vertical="center"/>
    </xf>
    <xf numFmtId="0" fontId="0" fillId="0" borderId="0">
      <alignment vertical="center"/>
    </xf>
    <xf numFmtId="0" fontId="124" fillId="7" borderId="37" applyNumberFormat="0" applyAlignment="0" applyProtection="0">
      <alignment vertical="center"/>
    </xf>
    <xf numFmtId="0" fontId="124" fillId="7" borderId="37" applyNumberFormat="0" applyAlignment="0" applyProtection="0">
      <alignment vertical="center"/>
    </xf>
    <xf numFmtId="0" fontId="0" fillId="0" borderId="0">
      <alignment vertical="center"/>
    </xf>
    <xf numFmtId="0" fontId="124" fillId="7" borderId="37"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4" fillId="7" borderId="37" applyProtection="0">
      <alignment vertical="center"/>
    </xf>
    <xf numFmtId="0" fontId="124" fillId="7" borderId="37" applyNumberFormat="0" applyAlignment="0" applyProtection="0">
      <alignment vertical="center"/>
    </xf>
    <xf numFmtId="0" fontId="0" fillId="0" borderId="0">
      <alignment vertical="center"/>
    </xf>
    <xf numFmtId="0" fontId="124" fillId="7" borderId="37"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5" fillId="12" borderId="34" applyNumberFormat="0" applyAlignment="0" applyProtection="0">
      <alignment vertical="center"/>
    </xf>
    <xf numFmtId="0" fontId="0" fillId="0" borderId="0">
      <alignment vertical="center"/>
    </xf>
    <xf numFmtId="0" fontId="125" fillId="12" borderId="34"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5" fillId="12" borderId="34" applyNumberFormat="0" applyAlignment="0" applyProtection="0">
      <alignment vertical="center"/>
    </xf>
    <xf numFmtId="0" fontId="0" fillId="0" borderId="0">
      <alignment vertical="center"/>
    </xf>
    <xf numFmtId="0" fontId="125" fillId="12" borderId="34"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5" fillId="12" borderId="34" applyNumberFormat="0" applyAlignment="0" applyProtection="0">
      <alignment vertical="center"/>
    </xf>
    <xf numFmtId="0" fontId="0" fillId="0" borderId="0">
      <alignment vertical="center"/>
    </xf>
    <xf numFmtId="0" fontId="125" fillId="12" borderId="34"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5" fillId="12" borderId="34" applyNumberFormat="0" applyAlignment="0" applyProtection="0">
      <alignment vertical="center"/>
    </xf>
    <xf numFmtId="0" fontId="0" fillId="0" borderId="0">
      <alignment vertical="center"/>
    </xf>
    <xf numFmtId="0" fontId="125" fillId="12" borderId="34" applyProtection="0">
      <alignment vertical="center"/>
    </xf>
    <xf numFmtId="0" fontId="0" fillId="0" borderId="0">
      <alignment vertical="center"/>
    </xf>
    <xf numFmtId="0" fontId="125" fillId="12" borderId="34" applyNumberFormat="0" applyAlignment="0" applyProtection="0">
      <alignment vertical="center"/>
    </xf>
    <xf numFmtId="0" fontId="0" fillId="0" borderId="0">
      <alignment vertical="center"/>
    </xf>
    <xf numFmtId="0" fontId="0" fillId="0" borderId="0">
      <alignment vertical="center"/>
    </xf>
    <xf numFmtId="0" fontId="125" fillId="12" borderId="3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5" fillId="12" borderId="34" applyNumberFormat="0" applyAlignment="0" applyProtection="0">
      <alignment vertical="center"/>
    </xf>
    <xf numFmtId="0" fontId="0" fillId="0" borderId="0">
      <alignment vertical="center"/>
    </xf>
    <xf numFmtId="0" fontId="125" fillId="12" borderId="34" applyNumberFormat="0" applyAlignment="0" applyProtection="0">
      <alignment vertical="center"/>
    </xf>
    <xf numFmtId="0" fontId="125" fillId="12" borderId="34" applyNumberFormat="0" applyAlignment="0" applyProtection="0">
      <alignment vertical="center"/>
    </xf>
    <xf numFmtId="0" fontId="125" fillId="12" borderId="34" applyNumberFormat="0" applyAlignment="0" applyProtection="0">
      <alignment vertical="center"/>
    </xf>
    <xf numFmtId="0" fontId="125" fillId="12" borderId="34" applyNumberFormat="0" applyAlignment="0" applyProtection="0">
      <alignment vertical="center"/>
    </xf>
    <xf numFmtId="0" fontId="125" fillId="12" borderId="34" applyNumberFormat="0" applyAlignment="0" applyProtection="0">
      <alignment vertical="center"/>
    </xf>
    <xf numFmtId="0" fontId="0" fillId="0" borderId="0">
      <alignment vertical="center"/>
    </xf>
    <xf numFmtId="0" fontId="125" fillId="12" borderId="34" applyProtection="0">
      <alignment vertical="center"/>
    </xf>
    <xf numFmtId="0" fontId="0" fillId="0" borderId="0">
      <alignment vertical="center"/>
    </xf>
    <xf numFmtId="0" fontId="125" fillId="12" borderId="34" applyProtection="0">
      <alignment vertical="center"/>
    </xf>
    <xf numFmtId="0" fontId="125" fillId="12" borderId="34" applyNumberFormat="0" applyAlignment="0" applyProtection="0">
      <alignment vertical="center"/>
    </xf>
    <xf numFmtId="0" fontId="0" fillId="0" borderId="0">
      <alignment vertical="center"/>
    </xf>
    <xf numFmtId="0" fontId="0" fillId="0" borderId="0">
      <alignment vertical="center"/>
    </xf>
    <xf numFmtId="0" fontId="125" fillId="12" borderId="34" applyNumberFormat="0" applyAlignment="0" applyProtection="0">
      <alignment vertical="center"/>
    </xf>
    <xf numFmtId="0" fontId="0" fillId="0" borderId="0">
      <alignment vertical="center"/>
    </xf>
    <xf numFmtId="0" fontId="125" fillId="12" borderId="34" applyNumberFormat="0" applyAlignment="0" applyProtection="0">
      <alignment vertical="center"/>
    </xf>
    <xf numFmtId="0" fontId="125" fillId="12" borderId="34" applyNumberFormat="0" applyAlignment="0" applyProtection="0">
      <alignment vertical="center"/>
    </xf>
    <xf numFmtId="0" fontId="125" fillId="12" borderId="34" applyNumberFormat="0" applyAlignment="0" applyProtection="0">
      <alignment vertical="center"/>
    </xf>
    <xf numFmtId="0" fontId="125" fillId="12" borderId="34" applyNumberFormat="0" applyAlignment="0" applyProtection="0">
      <alignment vertical="center"/>
    </xf>
    <xf numFmtId="0" fontId="125" fillId="12" borderId="34" applyNumberFormat="0" applyAlignment="0" applyProtection="0">
      <alignment vertical="center"/>
    </xf>
    <xf numFmtId="0" fontId="125" fillId="12" borderId="34" applyNumberFormat="0" applyAlignment="0" applyProtection="0">
      <alignment vertical="center"/>
    </xf>
    <xf numFmtId="0" fontId="125" fillId="12" borderId="3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5" fillId="12" borderId="34" applyProtection="0">
      <alignment vertical="center"/>
    </xf>
    <xf numFmtId="0" fontId="0" fillId="0" borderId="0">
      <alignment vertical="center"/>
    </xf>
    <xf numFmtId="0" fontId="0" fillId="0" borderId="0">
      <alignment vertical="center"/>
    </xf>
    <xf numFmtId="0" fontId="0" fillId="0" borderId="0">
      <alignment vertical="center"/>
    </xf>
    <xf numFmtId="0" fontId="125" fillId="12" borderId="34" applyNumberFormat="0" applyAlignment="0" applyProtection="0">
      <alignment vertical="center"/>
    </xf>
    <xf numFmtId="0" fontId="125" fillId="12" borderId="34" applyNumberFormat="0" applyAlignment="0" applyProtection="0">
      <alignment vertical="center"/>
    </xf>
    <xf numFmtId="0" fontId="0" fillId="0" borderId="0">
      <alignment vertical="center"/>
    </xf>
    <xf numFmtId="0" fontId="125" fillId="12" borderId="34" applyProtection="0">
      <alignment vertical="center"/>
    </xf>
    <xf numFmtId="0" fontId="0" fillId="0" borderId="0">
      <alignment vertical="center"/>
    </xf>
    <xf numFmtId="0" fontId="0" fillId="0" borderId="0">
      <alignment vertical="center"/>
    </xf>
    <xf numFmtId="0" fontId="125" fillId="12" borderId="34" applyProtection="0">
      <alignment vertical="center"/>
    </xf>
    <xf numFmtId="0" fontId="0" fillId="0" borderId="0">
      <alignment vertical="center"/>
    </xf>
    <xf numFmtId="0" fontId="0" fillId="0" borderId="0">
      <alignment vertical="center"/>
    </xf>
    <xf numFmtId="0" fontId="0" fillId="0" borderId="0">
      <alignment vertical="center"/>
    </xf>
    <xf numFmtId="0" fontId="125" fillId="12" borderId="34" applyNumberFormat="0" applyAlignment="0" applyProtection="0">
      <alignment vertical="center"/>
    </xf>
    <xf numFmtId="0" fontId="125" fillId="12" borderId="34" applyNumberFormat="0" applyAlignment="0" applyProtection="0">
      <alignment vertical="center"/>
    </xf>
    <xf numFmtId="0" fontId="0" fillId="0" borderId="0">
      <alignment vertical="center"/>
    </xf>
    <xf numFmtId="0" fontId="125" fillId="12" borderId="34" applyProtection="0">
      <alignment vertical="center"/>
    </xf>
    <xf numFmtId="0" fontId="0" fillId="0" borderId="0">
      <alignment vertical="center"/>
    </xf>
    <xf numFmtId="0" fontId="0" fillId="0" borderId="0">
      <alignment vertical="center"/>
    </xf>
    <xf numFmtId="0" fontId="125" fillId="12" borderId="34" applyProtection="0">
      <alignment vertical="center"/>
    </xf>
    <xf numFmtId="0" fontId="0" fillId="0" borderId="0">
      <alignment vertical="center"/>
    </xf>
    <xf numFmtId="0" fontId="0" fillId="0" borderId="0">
      <alignment vertical="center"/>
    </xf>
    <xf numFmtId="0" fontId="0" fillId="0" borderId="0">
      <alignment vertical="center"/>
    </xf>
    <xf numFmtId="0" fontId="125" fillId="12" borderId="34" applyNumberFormat="0" applyAlignment="0" applyProtection="0">
      <alignment vertical="center"/>
    </xf>
    <xf numFmtId="0" fontId="125" fillId="12" borderId="34" applyNumberFormat="0" applyAlignment="0" applyProtection="0">
      <alignment vertical="center"/>
    </xf>
    <xf numFmtId="0" fontId="0" fillId="0" borderId="0">
      <alignment vertical="center"/>
    </xf>
    <xf numFmtId="0" fontId="125" fillId="12" borderId="34" applyProtection="0">
      <alignment vertical="center"/>
    </xf>
    <xf numFmtId="0" fontId="0" fillId="0" borderId="0">
      <alignment vertical="center"/>
    </xf>
    <xf numFmtId="0" fontId="0" fillId="0" borderId="0">
      <alignment vertical="center"/>
    </xf>
    <xf numFmtId="0" fontId="125" fillId="12" borderId="34" applyProtection="0">
      <alignment vertical="center"/>
    </xf>
    <xf numFmtId="0" fontId="0" fillId="0" borderId="0">
      <alignment vertical="center"/>
    </xf>
    <xf numFmtId="0" fontId="0" fillId="0" borderId="0">
      <alignment vertical="center"/>
    </xf>
    <xf numFmtId="0" fontId="0" fillId="0" borderId="0">
      <alignment vertical="center"/>
    </xf>
    <xf numFmtId="0" fontId="125" fillId="12" borderId="34" applyNumberFormat="0" applyAlignment="0" applyProtection="0">
      <alignment vertical="center"/>
    </xf>
    <xf numFmtId="0" fontId="125" fillId="12" borderId="34" applyNumberFormat="0" applyAlignment="0" applyProtection="0">
      <alignment vertical="center"/>
    </xf>
    <xf numFmtId="0" fontId="0" fillId="0" borderId="0">
      <alignment vertical="center"/>
    </xf>
    <xf numFmtId="0" fontId="125" fillId="12" borderId="34" applyProtection="0">
      <alignment vertical="center"/>
    </xf>
    <xf numFmtId="0" fontId="0" fillId="0" borderId="0">
      <alignment vertical="center"/>
    </xf>
    <xf numFmtId="0" fontId="0" fillId="0" borderId="0">
      <alignment vertical="center"/>
    </xf>
    <xf numFmtId="0" fontId="125" fillId="12" borderId="34" applyProtection="0">
      <alignment vertical="center"/>
    </xf>
    <xf numFmtId="0" fontId="0" fillId="0" borderId="0">
      <alignment vertical="center"/>
    </xf>
    <xf numFmtId="0" fontId="0" fillId="0" borderId="0">
      <alignment vertical="center"/>
    </xf>
    <xf numFmtId="0" fontId="0" fillId="0" borderId="0">
      <alignment vertical="center"/>
    </xf>
    <xf numFmtId="0" fontId="125" fillId="12" borderId="34" applyNumberFormat="0" applyAlignment="0" applyProtection="0">
      <alignment vertical="center"/>
    </xf>
    <xf numFmtId="0" fontId="125" fillId="12" borderId="34" applyNumberFormat="0" applyAlignment="0" applyProtection="0">
      <alignment vertical="center"/>
    </xf>
    <xf numFmtId="0" fontId="0" fillId="0" borderId="0">
      <alignment vertical="center"/>
    </xf>
    <xf numFmtId="0" fontId="125" fillId="12" borderId="34" applyProtection="0">
      <alignment vertical="center"/>
    </xf>
    <xf numFmtId="0" fontId="0" fillId="0" borderId="0">
      <alignment vertical="center"/>
    </xf>
    <xf numFmtId="0" fontId="0" fillId="0" borderId="0">
      <alignment vertical="center"/>
    </xf>
    <xf numFmtId="0" fontId="125" fillId="12" borderId="34" applyProtection="0">
      <alignment vertical="center"/>
    </xf>
    <xf numFmtId="0" fontId="0" fillId="0" borderId="0">
      <alignment vertical="center"/>
    </xf>
    <xf numFmtId="0" fontId="0" fillId="0" borderId="0">
      <alignment vertical="center"/>
    </xf>
    <xf numFmtId="0" fontId="0" fillId="0" borderId="0">
      <alignment vertical="center"/>
    </xf>
    <xf numFmtId="0" fontId="125" fillId="12" borderId="34" applyNumberFormat="0" applyAlignment="0" applyProtection="0">
      <alignment vertical="center"/>
    </xf>
    <xf numFmtId="0" fontId="125" fillId="12" borderId="34" applyNumberFormat="0" applyAlignment="0" applyProtection="0">
      <alignment vertical="center"/>
    </xf>
    <xf numFmtId="0" fontId="0" fillId="0" borderId="0">
      <alignment vertical="center"/>
    </xf>
    <xf numFmtId="0" fontId="125" fillId="12" borderId="34"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5" fillId="12" borderId="34" applyProtection="0">
      <alignment vertical="center"/>
    </xf>
    <xf numFmtId="0" fontId="125" fillId="12" borderId="34" applyNumberFormat="0" applyAlignment="0" applyProtection="0">
      <alignment vertical="center"/>
    </xf>
    <xf numFmtId="0" fontId="0" fillId="0" borderId="0">
      <alignment vertical="center"/>
    </xf>
    <xf numFmtId="0" fontId="125" fillId="12" borderId="34" applyProtection="0">
      <alignment vertical="center"/>
    </xf>
    <xf numFmtId="0" fontId="0" fillId="0" borderId="0">
      <alignment vertical="center"/>
    </xf>
    <xf numFmtId="0" fontId="0" fillId="0" borderId="0">
      <alignment vertical="center"/>
    </xf>
    <xf numFmtId="1" fontId="63" fillId="0" borderId="4" applyProtection="0">
      <alignment horizontal="center" vertical="center"/>
    </xf>
    <xf numFmtId="0" fontId="0" fillId="0" borderId="0">
      <alignment vertical="center"/>
    </xf>
    <xf numFmtId="0" fontId="0" fillId="0" borderId="0">
      <alignment vertical="center"/>
    </xf>
    <xf numFmtId="0" fontId="0" fillId="0" borderId="0">
      <alignment vertical="center"/>
    </xf>
    <xf numFmtId="1" fontId="63" fillId="0" borderId="4" applyFill="0" applyProtection="0">
      <alignment horizontal="center" vertical="center"/>
    </xf>
    <xf numFmtId="0" fontId="0" fillId="0" borderId="0">
      <alignment vertical="center"/>
    </xf>
    <xf numFmtId="1" fontId="63" fillId="0" borderId="4" applyProtection="0">
      <alignment horizontal="center" vertical="center"/>
    </xf>
    <xf numFmtId="0" fontId="0" fillId="0" borderId="0">
      <alignment vertical="center"/>
    </xf>
    <xf numFmtId="0" fontId="0" fillId="0" borderId="0">
      <alignment vertical="center"/>
    </xf>
    <xf numFmtId="1" fontId="29" fillId="0" borderId="3">
      <alignment vertical="center"/>
      <protection locked="0"/>
    </xf>
    <xf numFmtId="0" fontId="0" fillId="0" borderId="0">
      <alignment vertical="center"/>
    </xf>
    <xf numFmtId="0" fontId="0" fillId="0" borderId="0">
      <alignment vertical="center"/>
    </xf>
    <xf numFmtId="0" fontId="126" fillId="0" borderId="0">
      <alignment vertical="center"/>
    </xf>
    <xf numFmtId="0" fontId="0" fillId="0" borderId="0">
      <alignment vertical="center"/>
    </xf>
    <xf numFmtId="0" fontId="0" fillId="0" borderId="0">
      <alignment vertical="center"/>
    </xf>
    <xf numFmtId="196" fontId="29" fillId="0" borderId="3">
      <alignment vertical="center"/>
      <protection locked="0"/>
    </xf>
    <xf numFmtId="0" fontId="0" fillId="0" borderId="0">
      <alignment vertical="center"/>
    </xf>
    <xf numFmtId="0" fontId="63"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4" fillId="0" borderId="0">
      <alignment vertical="center"/>
    </xf>
    <xf numFmtId="0" fontId="0" fillId="0" borderId="0">
      <alignment vertical="center"/>
    </xf>
    <xf numFmtId="0" fontId="64"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14" borderId="0" applyProtection="0">
      <alignment vertical="center"/>
    </xf>
    <xf numFmtId="0" fontId="0" fillId="0" borderId="0">
      <alignment vertical="center"/>
    </xf>
    <xf numFmtId="0" fontId="67" fillId="14" borderId="0" applyProtection="0">
      <alignment vertical="center"/>
    </xf>
    <xf numFmtId="0" fontId="67"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72" borderId="0" applyProtection="0">
      <alignment vertical="center"/>
    </xf>
    <xf numFmtId="0" fontId="0" fillId="0" borderId="0">
      <alignment vertical="center"/>
    </xf>
    <xf numFmtId="0" fontId="67" fillId="72" borderId="0" applyProtection="0">
      <alignment vertical="center"/>
    </xf>
    <xf numFmtId="0" fontId="67" fillId="7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11" borderId="0" applyProtection="0">
      <alignment vertical="center"/>
    </xf>
    <xf numFmtId="0" fontId="0" fillId="0" borderId="0">
      <alignment vertical="center"/>
    </xf>
    <xf numFmtId="0" fontId="67" fillId="11" borderId="0" applyProtection="0">
      <alignment vertical="center"/>
    </xf>
    <xf numFmtId="0" fontId="67"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15" borderId="0" applyProtection="0">
      <alignment vertical="center"/>
    </xf>
    <xf numFmtId="0" fontId="0" fillId="0" borderId="0">
      <alignment vertical="center"/>
    </xf>
    <xf numFmtId="0" fontId="67" fillId="15" borderId="0" applyProtection="0">
      <alignment vertical="center"/>
    </xf>
    <xf numFmtId="0" fontId="67"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88" borderId="0" applyProtection="0">
      <alignment vertical="center"/>
    </xf>
    <xf numFmtId="0" fontId="0" fillId="0" borderId="0">
      <alignment vertical="center"/>
    </xf>
    <xf numFmtId="0" fontId="67" fillId="88" borderId="0" applyProtection="0">
      <alignment vertical="center"/>
    </xf>
    <xf numFmtId="0" fontId="67" fillId="8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58" borderId="0" applyProtection="0">
      <alignment vertical="center"/>
    </xf>
    <xf numFmtId="0" fontId="0" fillId="0" borderId="0">
      <alignment vertical="center"/>
    </xf>
    <xf numFmtId="0" fontId="67" fillId="58" borderId="0" applyProtection="0">
      <alignment vertical="center"/>
    </xf>
    <xf numFmtId="0" fontId="67" fillId="5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48" borderId="38" applyProtection="0">
      <alignment vertical="center"/>
    </xf>
    <xf numFmtId="0" fontId="66" fillId="48" borderId="38" applyNumberFormat="0" applyFont="0" applyAlignment="0" applyProtection="0">
      <alignment vertical="center"/>
    </xf>
    <xf numFmtId="0" fontId="0" fillId="0" borderId="0">
      <alignment vertical="center"/>
    </xf>
    <xf numFmtId="0" fontId="0" fillId="48" borderId="38"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6" fillId="48" borderId="38" applyNumberFormat="0" applyFont="0" applyAlignment="0" applyProtection="0">
      <alignment vertical="center"/>
    </xf>
    <xf numFmtId="0" fontId="0" fillId="0" borderId="0">
      <alignment vertical="center"/>
    </xf>
    <xf numFmtId="0" fontId="0" fillId="48" borderId="38"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6" fillId="48" borderId="38" applyNumberFormat="0" applyFont="0" applyAlignment="0" applyProtection="0">
      <alignment vertical="center"/>
    </xf>
    <xf numFmtId="0" fontId="0" fillId="0" borderId="0">
      <alignment vertical="center"/>
    </xf>
    <xf numFmtId="0" fontId="0" fillId="48" borderId="38"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6" fillId="48" borderId="38" applyNumberFormat="0" applyFont="0" applyAlignment="0" applyProtection="0">
      <alignment vertical="center"/>
    </xf>
    <xf numFmtId="0" fontId="0" fillId="0" borderId="0">
      <alignment vertical="center"/>
    </xf>
    <xf numFmtId="0" fontId="0" fillId="48" borderId="38"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6" fillId="48" borderId="38" applyNumberFormat="0" applyFont="0" applyAlignment="0" applyProtection="0">
      <alignment vertical="center"/>
    </xf>
    <xf numFmtId="0" fontId="0" fillId="0" borderId="0">
      <alignment vertical="center"/>
    </xf>
    <xf numFmtId="0" fontId="0" fillId="48" borderId="38" applyProtection="0">
      <alignment vertical="center"/>
    </xf>
    <xf numFmtId="0" fontId="0" fillId="0" borderId="0">
      <alignment vertical="center"/>
    </xf>
    <xf numFmtId="0" fontId="66" fillId="48" borderId="3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6" fillId="48" borderId="38" applyNumberFormat="0" applyFont="0" applyAlignment="0" applyProtection="0">
      <alignment vertical="center"/>
    </xf>
    <xf numFmtId="0" fontId="66" fillId="48" borderId="38" applyNumberFormat="0" applyFont="0" applyAlignment="0" applyProtection="0">
      <alignment vertical="center"/>
    </xf>
    <xf numFmtId="0" fontId="66" fillId="48" borderId="38" applyNumberFormat="0" applyFont="0" applyAlignment="0" applyProtection="0">
      <alignment vertical="center"/>
    </xf>
    <xf numFmtId="0" fontId="66" fillId="48" borderId="38" applyNumberFormat="0" applyFont="0" applyAlignment="0" applyProtection="0">
      <alignment vertical="center"/>
    </xf>
    <xf numFmtId="0" fontId="66" fillId="48" borderId="38" applyNumberFormat="0" applyFont="0" applyAlignment="0" applyProtection="0">
      <alignment vertical="center"/>
    </xf>
    <xf numFmtId="0" fontId="66" fillId="48" borderId="38" applyNumberFormat="0" applyFont="0" applyAlignment="0" applyProtection="0">
      <alignment vertical="center"/>
    </xf>
    <xf numFmtId="0" fontId="0" fillId="0" borderId="0">
      <alignment vertical="center"/>
    </xf>
    <xf numFmtId="0" fontId="0" fillId="48" borderId="38" applyProtection="0">
      <alignment vertical="center"/>
    </xf>
    <xf numFmtId="0" fontId="0" fillId="0" borderId="0">
      <alignment vertical="center"/>
    </xf>
    <xf numFmtId="0" fontId="0" fillId="48" borderId="38" applyProtection="0">
      <alignment vertical="center"/>
    </xf>
    <xf numFmtId="0" fontId="66" fillId="48" borderId="38" applyNumberFormat="0" applyFont="0" applyAlignment="0" applyProtection="0">
      <alignment vertical="center"/>
    </xf>
    <xf numFmtId="0" fontId="0" fillId="0" borderId="0">
      <alignment vertical="center"/>
    </xf>
    <xf numFmtId="0" fontId="0" fillId="0" borderId="0">
      <alignment vertical="center"/>
    </xf>
    <xf numFmtId="0" fontId="66" fillId="48" borderId="38" applyNumberFormat="0" applyFont="0" applyAlignment="0" applyProtection="0">
      <alignment vertical="center"/>
    </xf>
    <xf numFmtId="0" fontId="0" fillId="0" borderId="0">
      <alignment vertical="center"/>
    </xf>
    <xf numFmtId="0" fontId="0" fillId="0" borderId="0">
      <alignment vertical="center"/>
    </xf>
    <xf numFmtId="0" fontId="66" fillId="48" borderId="38" applyNumberFormat="0" applyFont="0" applyAlignment="0" applyProtection="0">
      <alignment vertical="center"/>
    </xf>
    <xf numFmtId="0" fontId="0" fillId="0" borderId="0">
      <alignment vertical="center"/>
    </xf>
    <xf numFmtId="0" fontId="0" fillId="0" borderId="0">
      <alignment vertical="center"/>
    </xf>
    <xf numFmtId="0" fontId="66" fillId="48" borderId="38" applyNumberFormat="0" applyFont="0" applyAlignment="0" applyProtection="0">
      <alignment vertical="center"/>
    </xf>
    <xf numFmtId="0" fontId="0" fillId="0" borderId="0">
      <alignment vertical="center"/>
    </xf>
    <xf numFmtId="0" fontId="0" fillId="0" borderId="0">
      <alignment vertical="center"/>
    </xf>
    <xf numFmtId="0" fontId="66" fillId="48" borderId="38" applyNumberFormat="0" applyFont="0" applyAlignment="0" applyProtection="0">
      <alignment vertical="center"/>
    </xf>
    <xf numFmtId="0" fontId="0" fillId="0" borderId="0">
      <alignment vertical="center"/>
    </xf>
    <xf numFmtId="0" fontId="0" fillId="48" borderId="38" applyNumberFormat="0" applyFont="0" applyAlignment="0" applyProtection="0">
      <alignment vertical="center"/>
    </xf>
    <xf numFmtId="0" fontId="66" fillId="48" borderId="38" applyNumberFormat="0" applyFont="0" applyAlignment="0" applyProtection="0">
      <alignment vertical="center"/>
    </xf>
    <xf numFmtId="0" fontId="0" fillId="48" borderId="38" applyNumberFormat="0" applyFont="0" applyAlignment="0" applyProtection="0">
      <alignment vertical="center"/>
    </xf>
    <xf numFmtId="0" fontId="66" fillId="48" borderId="38" applyNumberFormat="0" applyFont="0" applyAlignment="0" applyProtection="0">
      <alignment vertical="center"/>
    </xf>
    <xf numFmtId="0" fontId="66" fillId="48" borderId="38" applyNumberFormat="0" applyFont="0" applyAlignment="0" applyProtection="0">
      <alignment vertical="center"/>
    </xf>
    <xf numFmtId="0" fontId="66" fillId="48" borderId="38" applyNumberFormat="0" applyFont="0" applyAlignment="0" applyProtection="0">
      <alignment vertical="center"/>
    </xf>
    <xf numFmtId="0" fontId="0" fillId="48" borderId="38" applyNumberFormat="0" applyFont="0" applyAlignment="0" applyProtection="0">
      <alignment vertical="center"/>
    </xf>
    <xf numFmtId="0" fontId="18" fillId="48" borderId="38" applyNumberFormat="0" applyFont="0" applyAlignment="0" applyProtection="0">
      <alignment vertical="center"/>
    </xf>
    <xf numFmtId="0" fontId="0" fillId="0" borderId="0">
      <alignment vertical="center"/>
    </xf>
    <xf numFmtId="0" fontId="0" fillId="0" borderId="0">
      <alignment vertical="center"/>
    </xf>
    <xf numFmtId="0" fontId="0" fillId="48" borderId="38" applyProtection="0">
      <alignment vertical="center"/>
    </xf>
    <xf numFmtId="0" fontId="0" fillId="0" borderId="0">
      <alignment vertical="center"/>
    </xf>
    <xf numFmtId="0" fontId="0" fillId="48" borderId="38"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48" borderId="38" applyNumberFormat="0" applyFont="0" applyAlignment="0" applyProtection="0">
      <alignment vertical="center"/>
    </xf>
    <xf numFmtId="0" fontId="66" fillId="48" borderId="3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48" borderId="38" applyProtection="0">
      <alignment vertical="center"/>
    </xf>
    <xf numFmtId="0" fontId="0" fillId="0" borderId="0">
      <alignment vertical="center"/>
    </xf>
    <xf numFmtId="0" fontId="0" fillId="0" borderId="0">
      <alignment vertical="center"/>
    </xf>
    <xf numFmtId="0" fontId="0" fillId="0" borderId="0">
      <alignment vertical="center"/>
    </xf>
    <xf numFmtId="0" fontId="0" fillId="48" borderId="38" applyNumberFormat="0" applyFont="0" applyAlignment="0" applyProtection="0">
      <alignment vertical="center"/>
    </xf>
    <xf numFmtId="0" fontId="66" fillId="48" borderId="38" applyNumberFormat="0" applyFont="0" applyAlignment="0" applyProtection="0">
      <alignment vertical="center"/>
    </xf>
    <xf numFmtId="0" fontId="0" fillId="0" borderId="0">
      <alignment vertical="center"/>
    </xf>
    <xf numFmtId="0" fontId="0" fillId="48" borderId="38" applyProtection="0">
      <alignment vertical="center"/>
    </xf>
    <xf numFmtId="0" fontId="0" fillId="0" borderId="0">
      <alignment vertical="center"/>
    </xf>
    <xf numFmtId="0" fontId="0" fillId="0" borderId="0">
      <alignment vertical="center"/>
    </xf>
    <xf numFmtId="0" fontId="0" fillId="48" borderId="38" applyProtection="0">
      <alignment vertical="center"/>
    </xf>
    <xf numFmtId="0" fontId="0" fillId="0" borderId="0">
      <alignment vertical="center"/>
    </xf>
    <xf numFmtId="0" fontId="0" fillId="0" borderId="0">
      <alignment vertical="center"/>
    </xf>
    <xf numFmtId="0" fontId="0" fillId="0" borderId="0">
      <alignment vertical="center"/>
    </xf>
    <xf numFmtId="0" fontId="0" fillId="48" borderId="38" applyNumberFormat="0" applyFont="0" applyAlignment="0" applyProtection="0">
      <alignment vertical="center"/>
    </xf>
    <xf numFmtId="0" fontId="66" fillId="48" borderId="38" applyNumberFormat="0" applyFont="0" applyAlignment="0" applyProtection="0">
      <alignment vertical="center"/>
    </xf>
    <xf numFmtId="0" fontId="0" fillId="0" borderId="0">
      <alignment vertical="center"/>
    </xf>
    <xf numFmtId="0" fontId="0" fillId="48" borderId="38" applyProtection="0">
      <alignment vertical="center"/>
    </xf>
    <xf numFmtId="0" fontId="0" fillId="0" borderId="0">
      <alignment vertical="center"/>
    </xf>
    <xf numFmtId="0" fontId="0" fillId="0" borderId="0">
      <alignment vertical="center"/>
    </xf>
    <xf numFmtId="0" fontId="0" fillId="48" borderId="38" applyProtection="0">
      <alignment vertical="center"/>
    </xf>
    <xf numFmtId="0" fontId="0" fillId="0" borderId="0">
      <alignment vertical="center"/>
    </xf>
    <xf numFmtId="0" fontId="0" fillId="0" borderId="0">
      <alignment vertical="center"/>
    </xf>
    <xf numFmtId="0" fontId="0" fillId="0" borderId="0">
      <alignment vertical="center"/>
    </xf>
    <xf numFmtId="0" fontId="0" fillId="48" borderId="38" applyNumberFormat="0" applyFont="0" applyAlignment="0" applyProtection="0">
      <alignment vertical="center"/>
    </xf>
    <xf numFmtId="0" fontId="66" fillId="48" borderId="38" applyNumberFormat="0" applyFont="0" applyAlignment="0" applyProtection="0">
      <alignment vertical="center"/>
    </xf>
    <xf numFmtId="0" fontId="0" fillId="0" borderId="0">
      <alignment vertical="center"/>
    </xf>
    <xf numFmtId="0" fontId="0" fillId="48" borderId="38" applyProtection="0">
      <alignment vertical="center"/>
    </xf>
    <xf numFmtId="0" fontId="0" fillId="0" borderId="0">
      <alignment vertical="center"/>
    </xf>
    <xf numFmtId="0" fontId="0" fillId="0" borderId="0">
      <alignment vertical="center"/>
    </xf>
    <xf numFmtId="0" fontId="0" fillId="48" borderId="38" applyProtection="0">
      <alignment vertical="center"/>
    </xf>
    <xf numFmtId="0" fontId="0" fillId="0" borderId="0">
      <alignment vertical="center"/>
    </xf>
    <xf numFmtId="0" fontId="0" fillId="0" borderId="0">
      <alignment vertical="center"/>
    </xf>
    <xf numFmtId="0" fontId="0" fillId="0" borderId="0">
      <alignment vertical="center"/>
    </xf>
    <xf numFmtId="0" fontId="0" fillId="48" borderId="38" applyNumberFormat="0" applyFont="0" applyAlignment="0" applyProtection="0">
      <alignment vertical="center"/>
    </xf>
    <xf numFmtId="0" fontId="66" fillId="48" borderId="38" applyNumberFormat="0" applyFont="0" applyAlignment="0" applyProtection="0">
      <alignment vertical="center"/>
    </xf>
    <xf numFmtId="0" fontId="0" fillId="0" borderId="0">
      <alignment vertical="center"/>
    </xf>
    <xf numFmtId="0" fontId="0" fillId="48" borderId="38" applyProtection="0">
      <alignment vertical="center"/>
    </xf>
    <xf numFmtId="0" fontId="0" fillId="0" borderId="0">
      <alignment vertical="center"/>
    </xf>
    <xf numFmtId="0" fontId="0" fillId="0" borderId="0">
      <alignment vertical="center"/>
    </xf>
    <xf numFmtId="0" fontId="0" fillId="48" borderId="38" applyProtection="0">
      <alignment vertical="center"/>
    </xf>
    <xf numFmtId="0" fontId="0" fillId="0" borderId="0">
      <alignment vertical="center"/>
    </xf>
    <xf numFmtId="0" fontId="0" fillId="0" borderId="0">
      <alignment vertical="center"/>
    </xf>
    <xf numFmtId="0" fontId="0" fillId="0" borderId="0">
      <alignment vertical="center"/>
    </xf>
    <xf numFmtId="0" fontId="0" fillId="48" borderId="38" applyNumberFormat="0" applyFont="0" applyAlignment="0" applyProtection="0">
      <alignment vertical="center"/>
    </xf>
    <xf numFmtId="0" fontId="66" fillId="48" borderId="38" applyNumberFormat="0" applyFont="0" applyAlignment="0" applyProtection="0">
      <alignment vertical="center"/>
    </xf>
    <xf numFmtId="0" fontId="0" fillId="0" borderId="0">
      <alignment vertical="center"/>
    </xf>
    <xf numFmtId="0" fontId="0" fillId="48" borderId="38" applyProtection="0">
      <alignment vertical="center"/>
    </xf>
    <xf numFmtId="0" fontId="0" fillId="0" borderId="0">
      <alignment vertical="center"/>
    </xf>
    <xf numFmtId="0" fontId="0" fillId="0" borderId="0">
      <alignment vertical="center"/>
    </xf>
    <xf numFmtId="0" fontId="0" fillId="48" borderId="38" applyProtection="0">
      <alignment vertical="center"/>
    </xf>
    <xf numFmtId="0" fontId="0" fillId="0" borderId="0">
      <alignment vertical="center"/>
    </xf>
    <xf numFmtId="0" fontId="0" fillId="0" borderId="0">
      <alignment vertical="center"/>
    </xf>
    <xf numFmtId="0" fontId="0" fillId="0" borderId="0">
      <alignment vertical="center"/>
    </xf>
    <xf numFmtId="0" fontId="0" fillId="48" borderId="38" applyNumberFormat="0" applyFont="0" applyAlignment="0" applyProtection="0">
      <alignment vertical="center"/>
    </xf>
    <xf numFmtId="0" fontId="66" fillId="48" borderId="38" applyNumberFormat="0" applyFont="0" applyAlignment="0" applyProtection="0">
      <alignment vertical="center"/>
    </xf>
    <xf numFmtId="0" fontId="0" fillId="0" borderId="0">
      <alignment vertical="center"/>
    </xf>
    <xf numFmtId="0" fontId="0" fillId="48" borderId="38"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416">
    <xf numFmtId="0" fontId="0" fillId="0" borderId="0" xfId="0" applyAlignment="1"/>
    <xf numFmtId="0" fontId="1" fillId="0" borderId="0" xfId="0" applyNumberFormat="1" applyFont="1" applyFill="1" applyBorder="1" applyAlignment="1">
      <alignment vertical="center" wrapText="1"/>
    </xf>
    <xf numFmtId="0" fontId="2" fillId="0" borderId="0" xfId="7368" applyFont="1" applyFill="1" applyBorder="1" applyAlignment="1">
      <alignment horizontal="center" vertical="center" wrapText="1"/>
    </xf>
    <xf numFmtId="0" fontId="3" fillId="0" borderId="0" xfId="0" applyNumberFormat="1"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vertical="center"/>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vertical="center" wrapText="1"/>
    </xf>
    <xf numFmtId="0" fontId="4" fillId="0" borderId="0" xfId="0" applyNumberFormat="1" applyFont="1" applyFill="1" applyBorder="1" applyAlignment="1">
      <alignment horizontal="center" vertical="center" wrapText="1"/>
    </xf>
    <xf numFmtId="0" fontId="2" fillId="0" borderId="1" xfId="7368" applyFont="1" applyFill="1" applyBorder="1" applyAlignment="1">
      <alignment horizontal="center" vertical="center" wrapText="1"/>
    </xf>
    <xf numFmtId="0" fontId="2" fillId="0" borderId="2" xfId="7368" applyFont="1" applyFill="1" applyBorder="1" applyAlignment="1">
      <alignment horizontal="center" vertical="center" wrapText="1"/>
    </xf>
    <xf numFmtId="0" fontId="2" fillId="0" borderId="3" xfId="7368" applyFont="1" applyFill="1" applyBorder="1" applyAlignment="1">
      <alignment horizontal="center" vertical="center" wrapText="1"/>
    </xf>
    <xf numFmtId="0" fontId="2" fillId="0" borderId="2" xfId="7368" applyFont="1" applyFill="1" applyBorder="1" applyAlignment="1">
      <alignment horizontal="center" vertical="center" wrapText="1"/>
    </xf>
    <xf numFmtId="0" fontId="2" fillId="0" borderId="4" xfId="7368" applyFont="1" applyFill="1" applyBorder="1" applyAlignment="1">
      <alignment horizontal="center" vertical="center" wrapText="1"/>
    </xf>
    <xf numFmtId="0" fontId="2" fillId="0" borderId="5" xfId="7368" applyFont="1" applyFill="1" applyBorder="1" applyAlignment="1">
      <alignment horizontal="center" vertical="center" wrapText="1"/>
    </xf>
    <xf numFmtId="0" fontId="2" fillId="0" borderId="5" xfId="7368"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3" xfId="0" applyNumberFormat="1" applyFont="1" applyFill="1" applyBorder="1" applyAlignment="1">
      <alignment vertical="center" wrapText="1"/>
    </xf>
    <xf numFmtId="197" fontId="3" fillId="0" borderId="3" xfId="0" applyNumberFormat="1" applyFont="1" applyFill="1" applyBorder="1" applyAlignment="1">
      <alignment vertical="center" wrapText="1"/>
    </xf>
    <xf numFmtId="0" fontId="5" fillId="0" borderId="6" xfId="7368" applyFont="1" applyFill="1" applyBorder="1" applyAlignment="1">
      <alignment vertical="center" wrapText="1"/>
    </xf>
    <xf numFmtId="0" fontId="5" fillId="0" borderId="3" xfId="7368" applyFont="1" applyFill="1" applyBorder="1" applyAlignment="1">
      <alignment vertical="center" wrapText="1"/>
    </xf>
    <xf numFmtId="0" fontId="5" fillId="0" borderId="3" xfId="7368" applyFont="1" applyFill="1" applyBorder="1" applyAlignment="1">
      <alignment vertical="center" wrapText="1"/>
    </xf>
    <xf numFmtId="197" fontId="0" fillId="0" borderId="0" xfId="0" applyNumberFormat="1" applyFont="1" applyFill="1" applyBorder="1" applyAlignment="1">
      <alignment vertical="center" wrapText="1"/>
    </xf>
    <xf numFmtId="197" fontId="0" fillId="0" borderId="0" xfId="0" applyNumberFormat="1" applyFont="1" applyFill="1" applyBorder="1" applyAlignment="1">
      <alignment vertical="center" wrapText="1"/>
    </xf>
    <xf numFmtId="0" fontId="2" fillId="0" borderId="7" xfId="7368" applyFont="1" applyFill="1" applyBorder="1" applyAlignment="1">
      <alignment horizontal="center" vertical="center" wrapText="1"/>
    </xf>
    <xf numFmtId="197" fontId="5" fillId="0" borderId="3" xfId="13734" applyNumberFormat="1" applyFont="1" applyFill="1" applyBorder="1" applyAlignment="1">
      <alignment vertical="center" wrapText="1"/>
    </xf>
    <xf numFmtId="197" fontId="5" fillId="0" borderId="3" xfId="13734" applyNumberFormat="1" applyFont="1" applyFill="1" applyBorder="1" applyAlignment="1">
      <alignment vertical="center" wrapText="1"/>
    </xf>
    <xf numFmtId="0" fontId="2" fillId="0" borderId="8" xfId="7368" applyFont="1" applyFill="1" applyBorder="1" applyAlignment="1">
      <alignment horizontal="center" vertical="center" wrapText="1"/>
    </xf>
    <xf numFmtId="0" fontId="2" fillId="0" borderId="6" xfId="7368" applyFont="1" applyFill="1" applyBorder="1" applyAlignment="1">
      <alignment horizontal="center" vertical="center" wrapText="1"/>
    </xf>
    <xf numFmtId="197" fontId="2" fillId="0" borderId="2" xfId="7368" applyNumberFormat="1" applyFont="1" applyFill="1" applyBorder="1" applyAlignment="1">
      <alignment horizontal="center" vertical="center" wrapText="1"/>
    </xf>
    <xf numFmtId="0" fontId="2" fillId="0" borderId="3" xfId="7368" applyFont="1" applyFill="1" applyBorder="1" applyAlignment="1">
      <alignment horizontal="center" vertical="center" wrapText="1"/>
    </xf>
    <xf numFmtId="197" fontId="2" fillId="0" borderId="5" xfId="7368" applyNumberFormat="1" applyFont="1" applyFill="1" applyBorder="1" applyAlignment="1">
      <alignment horizontal="center" vertical="center" wrapText="1"/>
    </xf>
    <xf numFmtId="197" fontId="5" fillId="0" borderId="0" xfId="13734" applyNumberFormat="1" applyFont="1" applyFill="1" applyBorder="1" applyAlignment="1">
      <alignment vertical="center" wrapText="1"/>
    </xf>
    <xf numFmtId="197" fontId="5" fillId="0" borderId="0" xfId="13734" applyNumberFormat="1" applyFont="1" applyFill="1" applyBorder="1" applyAlignment="1">
      <alignment vertical="center" wrapText="1"/>
    </xf>
    <xf numFmtId="0" fontId="5" fillId="0" borderId="0" xfId="7368" applyFont="1" applyFill="1" applyBorder="1" applyAlignment="1">
      <alignment vertical="center" wrapText="1"/>
    </xf>
    <xf numFmtId="0" fontId="5" fillId="0" borderId="0" xfId="7368" applyFont="1" applyFill="1" applyBorder="1" applyAlignment="1">
      <alignment vertical="center" wrapText="1"/>
    </xf>
    <xf numFmtId="0" fontId="5" fillId="0" borderId="0" xfId="0" applyFont="1" applyFill="1" applyAlignment="1">
      <alignment vertical="center"/>
    </xf>
    <xf numFmtId="0" fontId="6" fillId="0" borderId="0" xfId="0" applyFont="1" applyFill="1" applyAlignment="1">
      <alignment horizontal="center" vertical="center"/>
    </xf>
    <xf numFmtId="0" fontId="7" fillId="2" borderId="0" xfId="0" applyFont="1" applyFill="1" applyAlignment="1">
      <alignment vertical="center"/>
    </xf>
    <xf numFmtId="0" fontId="0" fillId="0" borderId="0" xfId="0" applyFont="1" applyFill="1" applyAlignment="1">
      <alignment vertical="center"/>
    </xf>
    <xf numFmtId="0" fontId="7" fillId="3" borderId="0" xfId="0" applyFont="1" applyFill="1" applyAlignment="1">
      <alignment vertical="center"/>
    </xf>
    <xf numFmtId="49" fontId="5" fillId="0" borderId="0" xfId="0" applyNumberFormat="1" applyFont="1" applyFill="1" applyAlignment="1">
      <alignment vertical="center"/>
    </xf>
    <xf numFmtId="0" fontId="0" fillId="0" borderId="0" xfId="0" applyFont="1" applyFill="1" applyAlignment="1">
      <alignment vertical="center"/>
    </xf>
    <xf numFmtId="198" fontId="7" fillId="0" borderId="0" xfId="0" applyNumberFormat="1" applyFont="1" applyFill="1" applyAlignment="1">
      <alignment horizontal="right" vertical="center"/>
    </xf>
    <xf numFmtId="198" fontId="0" fillId="0" borderId="0" xfId="0" applyNumberFormat="1" applyFont="1" applyFill="1" applyAlignment="1">
      <alignment horizontal="right" vertical="center"/>
    </xf>
    <xf numFmtId="198" fontId="0" fillId="0" borderId="0" xfId="0" applyNumberFormat="1" applyFont="1" applyFill="1" applyAlignment="1">
      <alignment horizontal="right" vertical="center"/>
    </xf>
    <xf numFmtId="198" fontId="0" fillId="0" borderId="0" xfId="0" applyNumberFormat="1" applyFont="1" applyFill="1" applyAlignment="1">
      <alignment horizontal="center" vertical="center"/>
    </xf>
    <xf numFmtId="198" fontId="0" fillId="0" borderId="0" xfId="0" applyNumberFormat="1" applyFont="1" applyFill="1" applyAlignment="1">
      <alignment horizontal="right" vertical="center"/>
    </xf>
    <xf numFmtId="0" fontId="8" fillId="0" borderId="0" xfId="0" applyFont="1" applyFill="1" applyAlignment="1">
      <alignment vertical="center"/>
    </xf>
    <xf numFmtId="0" fontId="9" fillId="0" borderId="0" xfId="7368" applyFont="1" applyFill="1" applyAlignment="1">
      <alignment horizontal="left" vertical="center" wrapText="1"/>
    </xf>
    <xf numFmtId="49" fontId="0" fillId="0" borderId="0" xfId="7368" applyNumberFormat="1" applyFont="1" applyFill="1" applyAlignment="1">
      <alignment horizontal="left" vertical="center" wrapText="1"/>
    </xf>
    <xf numFmtId="0" fontId="5" fillId="0" borderId="0" xfId="7368" applyFont="1" applyFill="1" applyBorder="1" applyAlignment="1">
      <alignment horizontal="center" vertical="center" wrapText="1"/>
    </xf>
    <xf numFmtId="197" fontId="5" fillId="0" borderId="0" xfId="7368" applyNumberFormat="1" applyFont="1" applyFill="1" applyAlignment="1"/>
    <xf numFmtId="49" fontId="0" fillId="0" borderId="9" xfId="7368" applyNumberFormat="1" applyFont="1" applyFill="1" applyBorder="1" applyAlignment="1">
      <alignment horizontal="left" vertical="center" wrapText="1"/>
    </xf>
    <xf numFmtId="0" fontId="5" fillId="0" borderId="9" xfId="7368" applyFont="1" applyFill="1" applyBorder="1" applyAlignment="1">
      <alignment horizontal="center" vertical="center" wrapText="1"/>
    </xf>
    <xf numFmtId="49" fontId="2" fillId="0" borderId="1" xfId="7368" applyNumberFormat="1" applyFont="1" applyFill="1" applyBorder="1" applyAlignment="1">
      <alignment horizontal="center" vertical="center" wrapText="1"/>
    </xf>
    <xf numFmtId="0" fontId="2" fillId="0" borderId="2" xfId="7368" applyFont="1" applyFill="1" applyBorder="1" applyAlignment="1">
      <alignment horizontal="center" vertical="center" wrapText="1"/>
    </xf>
    <xf numFmtId="49" fontId="2" fillId="0" borderId="4" xfId="7368" applyNumberFormat="1" applyFont="1" applyFill="1" applyBorder="1" applyAlignment="1">
      <alignment horizontal="center" vertical="center" wrapText="1"/>
    </xf>
    <xf numFmtId="0" fontId="2" fillId="0" borderId="5" xfId="7368" applyFont="1" applyFill="1" applyBorder="1" applyAlignment="1">
      <alignment horizontal="center" vertical="center" wrapText="1"/>
    </xf>
    <xf numFmtId="0" fontId="3" fillId="0" borderId="8" xfId="7368" applyFont="1" applyFill="1" applyBorder="1" applyAlignment="1">
      <alignment horizontal="center" vertical="center" wrapText="1"/>
    </xf>
    <xf numFmtId="0" fontId="3" fillId="0" borderId="6" xfId="7368" applyFont="1" applyFill="1" applyBorder="1" applyAlignment="1">
      <alignment horizontal="center" vertical="center" wrapText="1"/>
    </xf>
    <xf numFmtId="0" fontId="3" fillId="0" borderId="3" xfId="7368" applyFont="1" applyFill="1" applyBorder="1" applyAlignment="1">
      <alignment horizontal="center" vertical="center" wrapText="1"/>
    </xf>
    <xf numFmtId="0" fontId="3" fillId="0" borderId="3" xfId="7368" applyFont="1" applyFill="1" applyBorder="1" applyAlignment="1">
      <alignment vertical="center" wrapText="1"/>
    </xf>
    <xf numFmtId="49" fontId="3" fillId="4" borderId="6" xfId="7368" applyNumberFormat="1" applyFont="1" applyFill="1" applyBorder="1" applyAlignment="1">
      <alignment vertical="center" wrapText="1"/>
    </xf>
    <xf numFmtId="0" fontId="3" fillId="5" borderId="3" xfId="7368" applyFont="1" applyFill="1" applyBorder="1" applyAlignment="1">
      <alignment vertical="center" wrapText="1"/>
    </xf>
    <xf numFmtId="0" fontId="3" fillId="6" borderId="8" xfId="7368" applyFont="1" applyFill="1" applyBorder="1" applyAlignment="1">
      <alignment horizontal="center" vertical="center" wrapText="1"/>
    </xf>
    <xf numFmtId="0" fontId="3" fillId="6" borderId="6" xfId="7368" applyFont="1" applyFill="1" applyBorder="1" applyAlignment="1">
      <alignment vertical="center" wrapText="1"/>
    </xf>
    <xf numFmtId="197" fontId="3" fillId="0" borderId="3" xfId="7368" applyNumberFormat="1" applyFont="1" applyFill="1" applyBorder="1" applyAlignment="1">
      <alignment vertical="center" wrapText="1"/>
    </xf>
    <xf numFmtId="49" fontId="5" fillId="0" borderId="6" xfId="7368" applyNumberFormat="1" applyFont="1" applyFill="1" applyBorder="1" applyAlignment="1">
      <alignment vertical="center" wrapText="1"/>
    </xf>
    <xf numFmtId="197" fontId="5" fillId="0" borderId="3" xfId="13734" applyNumberFormat="1" applyFont="1" applyFill="1" applyBorder="1" applyAlignment="1">
      <alignment horizontal="left" vertical="center" wrapText="1"/>
    </xf>
    <xf numFmtId="0" fontId="3" fillId="0" borderId="3" xfId="7368" applyFont="1" applyFill="1" applyBorder="1" applyAlignment="1">
      <alignment vertical="center" wrapText="1"/>
    </xf>
    <xf numFmtId="197" fontId="3" fillId="0" borderId="3" xfId="7368" applyNumberFormat="1" applyFont="1" applyFill="1" applyBorder="1" applyAlignment="1">
      <alignment vertical="center" wrapText="1"/>
    </xf>
    <xf numFmtId="0" fontId="3" fillId="4" borderId="3" xfId="7368" applyFont="1" applyFill="1" applyBorder="1" applyAlignment="1">
      <alignment vertical="center" wrapText="1"/>
    </xf>
    <xf numFmtId="49" fontId="3" fillId="0" borderId="6" xfId="7368" applyNumberFormat="1" applyFont="1" applyFill="1" applyBorder="1" applyAlignment="1">
      <alignment vertical="center" wrapText="1"/>
    </xf>
    <xf numFmtId="0" fontId="9" fillId="0" borderId="0" xfId="7368" applyFont="1" applyFill="1" applyAlignment="1">
      <alignment horizontal="left" vertical="center" wrapText="1"/>
    </xf>
    <xf numFmtId="199" fontId="9" fillId="0" borderId="0" xfId="7368" applyNumberFormat="1" applyFont="1" applyFill="1" applyAlignment="1">
      <alignment horizontal="left" vertical="center" wrapText="1"/>
    </xf>
    <xf numFmtId="198" fontId="3" fillId="0" borderId="0" xfId="7368" applyNumberFormat="1" applyFont="1" applyFill="1" applyAlignment="1">
      <alignment horizontal="right" vertical="center" wrapText="1"/>
    </xf>
    <xf numFmtId="198" fontId="5" fillId="0" borderId="0" xfId="7368" applyNumberFormat="1" applyFont="1" applyFill="1" applyAlignment="1">
      <alignment horizontal="right" vertical="center" wrapText="1"/>
    </xf>
    <xf numFmtId="198" fontId="2" fillId="0" borderId="2" xfId="7368" applyNumberFormat="1" applyFont="1" applyFill="1" applyBorder="1" applyAlignment="1">
      <alignment horizontal="center" vertical="center" wrapText="1"/>
    </xf>
    <xf numFmtId="198" fontId="2" fillId="0" borderId="2" xfId="7368" applyNumberFormat="1" applyFont="1" applyFill="1" applyBorder="1" applyAlignment="1">
      <alignment horizontal="center" vertical="center" wrapText="1"/>
    </xf>
    <xf numFmtId="198" fontId="2" fillId="0" borderId="5" xfId="7368" applyNumberFormat="1" applyFont="1" applyFill="1" applyBorder="1" applyAlignment="1">
      <alignment horizontal="center" vertical="center" wrapText="1"/>
    </xf>
    <xf numFmtId="198" fontId="2" fillId="0" borderId="5" xfId="7368" applyNumberFormat="1" applyFont="1" applyFill="1" applyBorder="1" applyAlignment="1">
      <alignment horizontal="center" vertical="center" wrapText="1"/>
    </xf>
    <xf numFmtId="198" fontId="3" fillId="0" borderId="3" xfId="13734" applyNumberFormat="1" applyFont="1" applyFill="1" applyBorder="1" applyAlignment="1">
      <alignment horizontal="right" vertical="center" wrapText="1"/>
    </xf>
    <xf numFmtId="198" fontId="5" fillId="0" borderId="3" xfId="13734" applyNumberFormat="1" applyFont="1" applyFill="1" applyBorder="1" applyAlignment="1">
      <alignment horizontal="right" vertical="center" wrapText="1"/>
    </xf>
    <xf numFmtId="0" fontId="9" fillId="0" borderId="0" xfId="7368" applyFont="1" applyFill="1" applyAlignment="1">
      <alignment horizontal="center" vertical="center" wrapText="1"/>
    </xf>
    <xf numFmtId="198" fontId="5" fillId="0" borderId="0" xfId="7368" applyNumberFormat="1" applyFont="1" applyFill="1" applyAlignment="1">
      <alignment horizontal="right" vertical="center" wrapText="1"/>
    </xf>
    <xf numFmtId="198" fontId="5" fillId="0" borderId="0" xfId="7368" applyNumberFormat="1" applyFont="1" applyFill="1" applyAlignment="1">
      <alignment horizontal="center" vertical="center" wrapText="1"/>
    </xf>
    <xf numFmtId="198" fontId="5" fillId="0" borderId="0" xfId="7368" applyNumberFormat="1" applyFont="1" applyFill="1" applyAlignment="1">
      <alignment horizontal="right" vertical="center" wrapText="1"/>
    </xf>
    <xf numFmtId="198" fontId="2" fillId="0" borderId="7" xfId="7368" applyNumberFormat="1" applyFont="1" applyFill="1" applyBorder="1" applyAlignment="1">
      <alignment horizontal="center" vertical="center" wrapText="1"/>
    </xf>
    <xf numFmtId="198" fontId="2" fillId="0" borderId="8" xfId="7368" applyNumberFormat="1" applyFont="1" applyFill="1" applyBorder="1" applyAlignment="1">
      <alignment horizontal="center" vertical="center" wrapText="1"/>
    </xf>
    <xf numFmtId="198" fontId="2" fillId="0" borderId="6" xfId="7368" applyNumberFormat="1" applyFont="1" applyFill="1" applyBorder="1" applyAlignment="1">
      <alignment horizontal="center" vertical="center" wrapText="1"/>
    </xf>
    <xf numFmtId="198" fontId="2" fillId="0" borderId="2" xfId="7368" applyNumberFormat="1" applyFont="1" applyFill="1" applyBorder="1" applyAlignment="1">
      <alignment horizontal="center" vertical="center" wrapText="1"/>
    </xf>
    <xf numFmtId="198" fontId="2" fillId="0" borderId="3" xfId="7368" applyNumberFormat="1" applyFont="1" applyFill="1" applyBorder="1" applyAlignment="1">
      <alignment horizontal="center" vertical="center" wrapText="1"/>
    </xf>
    <xf numFmtId="198" fontId="2" fillId="0" borderId="3" xfId="7368" applyNumberFormat="1" applyFont="1" applyFill="1" applyBorder="1" applyAlignment="1">
      <alignment horizontal="center" vertical="center" wrapText="1"/>
    </xf>
    <xf numFmtId="198" fontId="2" fillId="0" borderId="5" xfId="7368" applyNumberFormat="1" applyFont="1" applyFill="1" applyBorder="1" applyAlignment="1">
      <alignment horizontal="center" vertical="center" wrapText="1"/>
    </xf>
    <xf numFmtId="198" fontId="3" fillId="0" borderId="3" xfId="13734" applyNumberFormat="1" applyFont="1" applyFill="1" applyBorder="1" applyAlignment="1">
      <alignment horizontal="right" vertical="center" wrapText="1"/>
    </xf>
    <xf numFmtId="198" fontId="8" fillId="0" borderId="3" xfId="7368" applyNumberFormat="1" applyFont="1" applyFill="1" applyBorder="1" applyAlignment="1">
      <alignment vertical="center" wrapText="1"/>
    </xf>
    <xf numFmtId="198" fontId="0" fillId="0" borderId="3" xfId="0" applyNumberFormat="1" applyFont="1" applyFill="1" applyBorder="1" applyAlignment="1">
      <alignment vertical="center"/>
    </xf>
    <xf numFmtId="198" fontId="5" fillId="0" borderId="3" xfId="13734" applyNumberFormat="1" applyFont="1" applyFill="1" applyBorder="1" applyAlignment="1">
      <alignment horizontal="center" vertical="center" wrapText="1"/>
    </xf>
    <xf numFmtId="0" fontId="8" fillId="0" borderId="0" xfId="7368" applyFont="1" applyFill="1" applyAlignment="1">
      <alignment horizontal="right" vertical="center" wrapText="1"/>
    </xf>
    <xf numFmtId="197" fontId="2" fillId="0" borderId="2" xfId="7368" applyNumberFormat="1" applyFont="1" applyFill="1" applyBorder="1" applyAlignment="1">
      <alignment horizontal="center" vertical="center" wrapText="1"/>
    </xf>
    <xf numFmtId="197" fontId="2" fillId="0" borderId="5" xfId="7368" applyNumberFormat="1" applyFont="1" applyFill="1" applyBorder="1" applyAlignment="1">
      <alignment horizontal="center" vertical="center" wrapText="1"/>
    </xf>
    <xf numFmtId="200" fontId="10" fillId="2" borderId="3" xfId="3055" applyNumberFormat="1" applyFont="1" applyFill="1" applyBorder="1" applyAlignment="1">
      <alignment vertical="center" wrapText="1"/>
    </xf>
    <xf numFmtId="0" fontId="8" fillId="0" borderId="3" xfId="7368" applyFont="1" applyFill="1" applyBorder="1" applyAlignment="1">
      <alignment vertical="center" wrapText="1"/>
    </xf>
    <xf numFmtId="0" fontId="10" fillId="2" borderId="3" xfId="7368" applyFont="1" applyFill="1" applyBorder="1" applyAlignment="1">
      <alignment vertical="center"/>
    </xf>
    <xf numFmtId="0" fontId="11" fillId="0" borderId="3" xfId="7368" applyFont="1" applyFill="1" applyBorder="1" applyAlignment="1">
      <alignment vertical="center" wrapText="1"/>
    </xf>
    <xf numFmtId="0" fontId="10" fillId="0" borderId="3" xfId="7368" applyFont="1" applyFill="1" applyBorder="1" applyAlignment="1">
      <alignment vertical="center" wrapText="1"/>
    </xf>
    <xf numFmtId="197" fontId="5" fillId="0" borderId="3" xfId="13734" applyNumberFormat="1" applyFont="1" applyFill="1" applyBorder="1" applyAlignment="1">
      <alignment horizontal="right" vertical="center" wrapText="1"/>
    </xf>
    <xf numFmtId="0" fontId="0" fillId="0" borderId="0" xfId="0" applyAlignment="1">
      <alignment horizontal="center" vertical="center"/>
    </xf>
    <xf numFmtId="0" fontId="0" fillId="0" borderId="3" xfId="0" applyBorder="1" applyAlignment="1">
      <alignment horizontal="center" vertical="center"/>
    </xf>
    <xf numFmtId="0" fontId="0" fillId="0" borderId="0" xfId="0" applyAlignment="1">
      <alignment horizontal="left"/>
    </xf>
    <xf numFmtId="0" fontId="0" fillId="0" borderId="3" xfId="0" applyBorder="1" applyAlignment="1">
      <alignment horizontal="left" vertical="center"/>
    </xf>
    <xf numFmtId="0" fontId="0" fillId="0" borderId="0" xfId="0" applyAlignment="1">
      <alignment horizontal="center"/>
    </xf>
    <xf numFmtId="0" fontId="0" fillId="0" borderId="3" xfId="0" applyBorder="1" applyAlignment="1">
      <alignment horizontal="center"/>
    </xf>
    <xf numFmtId="0" fontId="0" fillId="0" borderId="3" xfId="0" applyBorder="1" applyAlignment="1">
      <alignment horizontal="left"/>
    </xf>
    <xf numFmtId="0" fontId="0" fillId="0" borderId="3" xfId="0" applyBorder="1" applyAlignment="1">
      <alignment horizontal="right" vertical="center"/>
    </xf>
    <xf numFmtId="0" fontId="0"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0" fontId="0" fillId="0" borderId="3" xfId="0" applyBorder="1" applyAlignment="1"/>
    <xf numFmtId="0" fontId="7" fillId="0" borderId="0" xfId="0" applyNumberFormat="1" applyFont="1" applyFill="1" applyBorder="1" applyAlignment="1"/>
    <xf numFmtId="0" fontId="0" fillId="0" borderId="0" xfId="0" applyNumberFormat="1" applyFont="1" applyFill="1" applyBorder="1" applyAlignment="1"/>
    <xf numFmtId="0" fontId="12" fillId="0" borderId="0"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xf>
    <xf numFmtId="0" fontId="13" fillId="0" borderId="3" xfId="0" applyNumberFormat="1" applyFont="1" applyFill="1" applyBorder="1" applyAlignment="1">
      <alignment horizontal="center" vertical="center"/>
    </xf>
    <xf numFmtId="0" fontId="13" fillId="0" borderId="10" xfId="0" applyNumberFormat="1" applyFont="1" applyFill="1" applyBorder="1" applyAlignment="1">
      <alignment horizontal="center" vertical="center"/>
    </xf>
    <xf numFmtId="0" fontId="13" fillId="0" borderId="3"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xf>
    <xf numFmtId="197" fontId="14" fillId="0" borderId="3" xfId="0" applyNumberFormat="1" applyFont="1" applyFill="1" applyBorder="1" applyAlignment="1">
      <alignment horizontal="center" vertical="center"/>
    </xf>
    <xf numFmtId="197" fontId="13" fillId="0" borderId="3" xfId="0" applyNumberFormat="1" applyFont="1" applyFill="1" applyBorder="1" applyAlignment="1">
      <alignment horizontal="center" vertical="center"/>
    </xf>
    <xf numFmtId="199" fontId="13" fillId="0" borderId="3" xfId="0" applyNumberFormat="1" applyFont="1" applyFill="1" applyBorder="1" applyAlignment="1">
      <alignment horizontal="center" vertical="center"/>
    </xf>
    <xf numFmtId="0" fontId="15" fillId="0" borderId="3" xfId="0" applyNumberFormat="1" applyFont="1" applyFill="1" applyBorder="1" applyAlignment="1">
      <alignment horizontal="center" vertical="center"/>
    </xf>
    <xf numFmtId="0" fontId="15" fillId="7" borderId="3" xfId="0" applyNumberFormat="1" applyFont="1" applyFill="1" applyBorder="1" applyAlignment="1">
      <alignment horizontal="center" vertical="center"/>
    </xf>
    <xf numFmtId="197" fontId="16" fillId="7" borderId="3" xfId="0" applyNumberFormat="1" applyFont="1" applyFill="1" applyBorder="1" applyAlignment="1">
      <alignment horizontal="center" vertical="center"/>
    </xf>
    <xf numFmtId="197" fontId="15" fillId="7" borderId="3" xfId="0" applyNumberFormat="1" applyFont="1" applyFill="1" applyBorder="1" applyAlignment="1">
      <alignment horizontal="center" vertical="center"/>
    </xf>
    <xf numFmtId="0" fontId="13" fillId="7" borderId="3" xfId="0" applyNumberFormat="1" applyFont="1" applyFill="1" applyBorder="1" applyAlignment="1">
      <alignment horizontal="center" vertical="center"/>
    </xf>
    <xf numFmtId="197" fontId="14" fillId="7" borderId="3" xfId="0" applyNumberFormat="1" applyFont="1" applyFill="1" applyBorder="1" applyAlignment="1">
      <alignment horizontal="center" vertical="center"/>
    </xf>
    <xf numFmtId="197" fontId="13" fillId="7" borderId="3" xfId="0" applyNumberFormat="1" applyFont="1" applyFill="1" applyBorder="1" applyAlignment="1">
      <alignment horizontal="center" vertical="center"/>
    </xf>
    <xf numFmtId="0" fontId="13" fillId="7" borderId="3" xfId="0" applyNumberFormat="1" applyFont="1" applyFill="1" applyBorder="1" applyAlignment="1">
      <alignment horizontal="center" vertical="center" wrapText="1"/>
    </xf>
    <xf numFmtId="0" fontId="13" fillId="0" borderId="7" xfId="0" applyNumberFormat="1" applyFont="1" applyFill="1" applyBorder="1" applyAlignment="1">
      <alignment horizontal="center" vertical="center"/>
    </xf>
    <xf numFmtId="0" fontId="13" fillId="7" borderId="6" xfId="0" applyNumberFormat="1" applyFont="1" applyFill="1" applyBorder="1" applyAlignment="1">
      <alignment horizontal="center" vertical="center"/>
    </xf>
    <xf numFmtId="0" fontId="14" fillId="0" borderId="7" xfId="0" applyNumberFormat="1" applyFont="1" applyFill="1" applyBorder="1" applyAlignment="1">
      <alignment horizontal="center" vertical="center"/>
    </xf>
    <xf numFmtId="0" fontId="14" fillId="0" borderId="6" xfId="0" applyNumberFormat="1" applyFont="1" applyFill="1" applyBorder="1" applyAlignment="1">
      <alignment horizontal="center" vertical="center"/>
    </xf>
    <xf numFmtId="197" fontId="0" fillId="0" borderId="0" xfId="0" applyNumberFormat="1" applyFont="1" applyFill="1" applyBorder="1" applyAlignment="1"/>
    <xf numFmtId="0" fontId="17" fillId="0" borderId="0" xfId="0" applyNumberFormat="1" applyFont="1" applyFill="1" applyBorder="1" applyAlignment="1"/>
    <xf numFmtId="0" fontId="15" fillId="0" borderId="2"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197" fontId="15" fillId="7" borderId="7" xfId="0" applyNumberFormat="1" applyFont="1" applyFill="1" applyBorder="1" applyAlignment="1">
      <alignment horizontal="center" vertical="center"/>
    </xf>
    <xf numFmtId="197" fontId="13" fillId="7" borderId="7" xfId="0" applyNumberFormat="1" applyFont="1" applyFill="1" applyBorder="1" applyAlignment="1">
      <alignment horizontal="center" vertical="center"/>
    </xf>
    <xf numFmtId="0" fontId="15" fillId="0" borderId="5"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xf>
    <xf numFmtId="0" fontId="0" fillId="0" borderId="0" xfId="0" applyFont="1" applyAlignment="1"/>
    <xf numFmtId="201" fontId="0" fillId="0" borderId="0" xfId="0" applyNumberFormat="1" applyFont="1" applyAlignment="1"/>
    <xf numFmtId="202" fontId="0" fillId="0" borderId="0" xfId="0" applyNumberFormat="1" applyFont="1" applyAlignment="1"/>
    <xf numFmtId="43" fontId="0" fillId="0" borderId="0" xfId="0" applyNumberFormat="1" applyFont="1" applyAlignment="1"/>
    <xf numFmtId="201" fontId="0" fillId="0" borderId="0" xfId="0" applyNumberFormat="1" applyAlignment="1"/>
    <xf numFmtId="202" fontId="0" fillId="0" borderId="0" xfId="0" applyNumberFormat="1" applyAlignment="1"/>
    <xf numFmtId="43" fontId="0" fillId="0" borderId="0" xfId="0" applyNumberFormat="1" applyAlignment="1"/>
    <xf numFmtId="2" fontId="0" fillId="0" borderId="0" xfId="0" applyNumberFormat="1" applyAlignment="1"/>
    <xf numFmtId="203" fontId="0" fillId="0" borderId="0" xfId="0" applyNumberFormat="1" applyAlignment="1"/>
    <xf numFmtId="197" fontId="0" fillId="0" borderId="0" xfId="0" applyNumberFormat="1" applyAlignment="1"/>
    <xf numFmtId="49" fontId="5" fillId="0" borderId="3" xfId="7432" applyNumberFormat="1" applyFont="1" applyFill="1" applyBorder="1" applyAlignment="1">
      <alignment horizontal="left" vertical="center"/>
    </xf>
    <xf numFmtId="197" fontId="5" fillId="0" borderId="3" xfId="7432" applyNumberFormat="1" applyFont="1" applyFill="1" applyBorder="1" applyAlignment="1">
      <alignment horizontal="right" vertical="center"/>
    </xf>
    <xf numFmtId="4" fontId="18" fillId="0" borderId="3" xfId="7371" applyNumberFormat="1" applyFont="1" applyFill="1" applyBorder="1" applyAlignment="1" applyProtection="1">
      <alignment horizontal="right" vertical="center"/>
    </xf>
    <xf numFmtId="0" fontId="19" fillId="8" borderId="0" xfId="0" applyFont="1" applyFill="1" applyAlignment="1">
      <alignment horizontal="center" vertical="center" wrapText="1"/>
    </xf>
    <xf numFmtId="0" fontId="20" fillId="8" borderId="0" xfId="0" applyFont="1" applyFill="1" applyAlignment="1">
      <alignment vertical="center" wrapText="1"/>
    </xf>
    <xf numFmtId="0" fontId="20" fillId="8" borderId="0" xfId="0" applyFont="1" applyFill="1" applyAlignment="1">
      <alignment horizontal="left" vertical="center" wrapText="1"/>
    </xf>
    <xf numFmtId="0" fontId="20" fillId="8" borderId="0" xfId="0" applyFont="1" applyFill="1" applyAlignment="1">
      <alignment horizontal="right" vertical="center" wrapText="1"/>
    </xf>
    <xf numFmtId="0" fontId="21" fillId="8" borderId="0" xfId="0" applyFont="1" applyFill="1" applyAlignment="1">
      <alignment horizontal="center" vertical="center" wrapText="1"/>
    </xf>
    <xf numFmtId="0" fontId="19" fillId="8" borderId="3" xfId="0" applyFont="1" applyFill="1" applyBorder="1" applyAlignment="1">
      <alignment horizontal="center" vertical="center" wrapText="1"/>
    </xf>
    <xf numFmtId="0" fontId="22" fillId="8" borderId="2" xfId="0" applyFont="1" applyFill="1" applyBorder="1" applyAlignment="1">
      <alignment horizontal="center" vertical="center" wrapText="1"/>
    </xf>
    <xf numFmtId="0" fontId="23" fillId="8" borderId="3" xfId="0" applyFont="1" applyFill="1" applyBorder="1" applyAlignment="1">
      <alignment horizontal="left" vertical="center" wrapText="1"/>
    </xf>
    <xf numFmtId="0" fontId="23" fillId="7" borderId="3" xfId="0" applyFont="1" applyFill="1" applyBorder="1" applyAlignment="1">
      <alignment horizontal="left" vertical="center" wrapText="1"/>
    </xf>
    <xf numFmtId="0" fontId="23" fillId="7" borderId="3" xfId="0" applyFont="1" applyFill="1" applyBorder="1" applyAlignment="1">
      <alignment horizontal="right" vertical="center" wrapText="1"/>
    </xf>
    <xf numFmtId="0" fontId="20" fillId="8" borderId="3" xfId="0" applyFont="1" applyFill="1" applyBorder="1" applyAlignment="1">
      <alignment horizontal="center" vertical="center" wrapText="1"/>
    </xf>
    <xf numFmtId="0" fontId="22" fillId="8" borderId="10" xfId="0" applyFont="1" applyFill="1" applyBorder="1" applyAlignment="1">
      <alignment horizontal="center" vertical="center" wrapText="1"/>
    </xf>
    <xf numFmtId="0" fontId="23" fillId="8" borderId="3" xfId="0" applyFont="1" applyFill="1" applyBorder="1" applyAlignment="1">
      <alignment vertical="center" wrapText="1"/>
    </xf>
    <xf numFmtId="197" fontId="24" fillId="8" borderId="3" xfId="1" applyNumberFormat="1" applyFont="1" applyFill="1" applyBorder="1" applyAlignment="1">
      <alignment horizontal="right" vertical="center"/>
    </xf>
    <xf numFmtId="0" fontId="20" fillId="8" borderId="3" xfId="0" applyFont="1" applyFill="1" applyBorder="1" applyAlignment="1">
      <alignment vertical="center" wrapText="1"/>
    </xf>
    <xf numFmtId="197" fontId="25" fillId="8" borderId="3" xfId="1" applyNumberFormat="1" applyFont="1" applyFill="1" applyBorder="1" applyAlignment="1">
      <alignment horizontal="right" vertical="center"/>
    </xf>
    <xf numFmtId="0" fontId="23" fillId="7" borderId="3" xfId="0" applyFont="1" applyFill="1" applyBorder="1" applyAlignment="1">
      <alignment vertical="center" wrapText="1"/>
    </xf>
    <xf numFmtId="197" fontId="24" fillId="7" borderId="3" xfId="1" applyNumberFormat="1" applyFont="1" applyFill="1" applyBorder="1" applyAlignment="1">
      <alignment horizontal="right" vertical="center"/>
    </xf>
    <xf numFmtId="0" fontId="23" fillId="8" borderId="3" xfId="0" applyFont="1" applyFill="1" applyBorder="1" applyAlignment="1">
      <alignment horizontal="right" vertical="center" wrapText="1"/>
    </xf>
    <xf numFmtId="0" fontId="20" fillId="8" borderId="3" xfId="0" applyFont="1" applyFill="1" applyBorder="1" applyAlignment="1">
      <alignment horizontal="left" vertical="center" wrapText="1"/>
    </xf>
    <xf numFmtId="0" fontId="20" fillId="8" borderId="3" xfId="0" applyFont="1" applyFill="1" applyBorder="1" applyAlignment="1">
      <alignment horizontal="right" vertical="center" wrapText="1"/>
    </xf>
    <xf numFmtId="0" fontId="23" fillId="8" borderId="2" xfId="0" applyFont="1" applyFill="1" applyBorder="1" applyAlignment="1">
      <alignment horizontal="left" vertical="center" wrapText="1"/>
    </xf>
    <xf numFmtId="0" fontId="23" fillId="8" borderId="10" xfId="0" applyFont="1" applyFill="1" applyBorder="1" applyAlignment="1">
      <alignment horizontal="left" vertical="center" wrapText="1"/>
    </xf>
    <xf numFmtId="0" fontId="22" fillId="8" borderId="5" xfId="0" applyFont="1" applyFill="1" applyBorder="1" applyAlignment="1">
      <alignment horizontal="center" vertical="center" wrapText="1"/>
    </xf>
    <xf numFmtId="0" fontId="23" fillId="8" borderId="5" xfId="0" applyFont="1" applyFill="1" applyBorder="1" applyAlignment="1">
      <alignment horizontal="left" vertical="center" wrapText="1"/>
    </xf>
    <xf numFmtId="0" fontId="22" fillId="8" borderId="3" xfId="0" applyFont="1" applyFill="1" applyBorder="1" applyAlignment="1">
      <alignment horizontal="center" vertical="center" wrapText="1"/>
    </xf>
    <xf numFmtId="197" fontId="23" fillId="7" borderId="3" xfId="0" applyNumberFormat="1" applyFont="1" applyFill="1" applyBorder="1" applyAlignment="1">
      <alignment horizontal="right" vertical="center" wrapText="1"/>
    </xf>
    <xf numFmtId="0" fontId="20" fillId="9" borderId="3" xfId="0" applyFont="1" applyFill="1" applyBorder="1" applyAlignment="1">
      <alignment vertical="center" wrapText="1"/>
    </xf>
    <xf numFmtId="197" fontId="25" fillId="9" borderId="3" xfId="1" applyNumberFormat="1" applyFont="1" applyFill="1" applyBorder="1" applyAlignment="1">
      <alignment horizontal="right" vertical="center"/>
    </xf>
    <xf numFmtId="0" fontId="0" fillId="0" borderId="0" xfId="0" applyAlignment="1">
      <alignment vertical="center"/>
    </xf>
    <xf numFmtId="0" fontId="7" fillId="0" borderId="3" xfId="0" applyFont="1" applyBorder="1" applyAlignment="1">
      <alignment horizontal="center" vertical="center"/>
    </xf>
    <xf numFmtId="0" fontId="26" fillId="0" borderId="3" xfId="7654" applyFont="1" applyFill="1" applyBorder="1" applyAlignment="1">
      <alignment horizontal="left" vertical="center"/>
    </xf>
    <xf numFmtId="204" fontId="0" fillId="0" borderId="3" xfId="0" applyNumberFormat="1" applyFill="1" applyBorder="1" applyAlignment="1">
      <alignment horizontal="center" vertical="center"/>
    </xf>
    <xf numFmtId="204" fontId="0" fillId="9" borderId="3" xfId="0" applyNumberFormat="1" applyFill="1" applyBorder="1" applyAlignment="1">
      <alignment horizontal="center" vertical="center"/>
    </xf>
    <xf numFmtId="204" fontId="0" fillId="0" borderId="3" xfId="0" applyNumberFormat="1" applyBorder="1" applyAlignment="1">
      <alignment horizontal="center" vertical="center"/>
    </xf>
    <xf numFmtId="205" fontId="0" fillId="0" borderId="3" xfId="0" applyNumberFormat="1" applyBorder="1" applyAlignment="1">
      <alignment vertical="center"/>
    </xf>
    <xf numFmtId="0" fontId="26" fillId="0" borderId="3" xfId="7654" applyFont="1" applyBorder="1" applyAlignment="1">
      <alignment horizontal="left" vertical="center"/>
    </xf>
    <xf numFmtId="204" fontId="0" fillId="0" borderId="3" xfId="0" applyNumberFormat="1" applyFont="1" applyBorder="1" applyAlignment="1">
      <alignment horizontal="center" vertical="center"/>
    </xf>
    <xf numFmtId="0" fontId="18" fillId="10" borderId="3" xfId="0" applyFont="1" applyFill="1" applyBorder="1" applyAlignment="1">
      <alignment horizontal="center" vertical="center"/>
    </xf>
    <xf numFmtId="204" fontId="27" fillId="9" borderId="3" xfId="0" applyNumberFormat="1" applyFont="1" applyFill="1" applyBorder="1" applyAlignment="1">
      <alignment horizontal="center" vertical="center"/>
    </xf>
    <xf numFmtId="204" fontId="0" fillId="0" borderId="0" xfId="0" applyNumberFormat="1" applyAlignment="1">
      <alignment vertical="center"/>
    </xf>
    <xf numFmtId="204" fontId="7" fillId="0" borderId="3" xfId="0" applyNumberFormat="1" applyFont="1" applyBorder="1" applyAlignment="1">
      <alignment horizontal="center" vertical="center"/>
    </xf>
    <xf numFmtId="205" fontId="7" fillId="0" borderId="3" xfId="0" applyNumberFormat="1" applyFont="1" applyBorder="1" applyAlignment="1">
      <alignment vertical="center"/>
    </xf>
    <xf numFmtId="206" fontId="0" fillId="0" borderId="3" xfId="0" applyNumberFormat="1" applyBorder="1" applyAlignment="1">
      <alignment horizontal="center" vertical="center"/>
    </xf>
    <xf numFmtId="206" fontId="0" fillId="9" borderId="3" xfId="0" applyNumberFormat="1" applyFill="1" applyBorder="1" applyAlignment="1">
      <alignment horizontal="center" vertical="center"/>
    </xf>
    <xf numFmtId="206" fontId="7" fillId="0" borderId="3" xfId="0" applyNumberFormat="1" applyFont="1" applyBorder="1" applyAlignment="1">
      <alignment horizontal="center" vertical="center"/>
    </xf>
    <xf numFmtId="0" fontId="28" fillId="10" borderId="3" xfId="0" applyFont="1" applyFill="1" applyBorder="1" applyAlignment="1">
      <alignment horizontal="center" vertical="center"/>
    </xf>
    <xf numFmtId="206" fontId="0" fillId="0" borderId="0" xfId="0" applyNumberFormat="1" applyAlignment="1">
      <alignment vertical="center"/>
    </xf>
    <xf numFmtId="0" fontId="5" fillId="1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0" fillId="0" borderId="3" xfId="0" applyBorder="1" applyAlignment="1">
      <alignment vertical="center"/>
    </xf>
    <xf numFmtId="0" fontId="7" fillId="0" borderId="3" xfId="0" applyFont="1" applyBorder="1" applyAlignment="1">
      <alignment vertical="center"/>
    </xf>
    <xf numFmtId="0" fontId="0" fillId="9" borderId="3" xfId="0" applyFill="1" applyBorder="1" applyAlignment="1">
      <alignment vertical="center"/>
    </xf>
    <xf numFmtId="204" fontId="7" fillId="0" borderId="3" xfId="0" applyNumberFormat="1" applyFont="1" applyBorder="1" applyAlignment="1">
      <alignment vertical="center"/>
    </xf>
    <xf numFmtId="0" fontId="29" fillId="0" borderId="0" xfId="0" applyFont="1" applyAlignment="1">
      <alignment vertical="center" wrapText="1"/>
    </xf>
    <xf numFmtId="0" fontId="22" fillId="11" borderId="3" xfId="0" applyFont="1" applyFill="1" applyBorder="1" applyAlignment="1">
      <alignment vertical="center" wrapText="1"/>
    </xf>
    <xf numFmtId="197" fontId="0" fillId="0" borderId="3" xfId="1" applyNumberFormat="1" applyBorder="1" applyAlignment="1">
      <alignment vertical="center"/>
    </xf>
    <xf numFmtId="10" fontId="29" fillId="0" borderId="3" xfId="3" applyNumberFormat="1" applyFont="1" applyBorder="1" applyAlignment="1">
      <alignment vertical="center" wrapText="1"/>
    </xf>
    <xf numFmtId="0" fontId="29" fillId="0" borderId="3" xfId="0" applyFont="1" applyBorder="1" applyAlignment="1">
      <alignment vertical="center" wrapText="1"/>
    </xf>
    <xf numFmtId="0" fontId="29" fillId="12" borderId="3" xfId="0" applyFont="1" applyFill="1" applyBorder="1" applyAlignment="1">
      <alignment vertical="center" wrapText="1"/>
    </xf>
    <xf numFmtId="0" fontId="0" fillId="0" borderId="0" xfId="0" applyAlignment="1">
      <alignment vertical="center" wrapText="1"/>
    </xf>
    <xf numFmtId="0" fontId="0" fillId="0" borderId="3" xfId="0" applyBorder="1" applyAlignment="1">
      <alignment vertical="center" wrapText="1"/>
    </xf>
    <xf numFmtId="0" fontId="19" fillId="0" borderId="0" xfId="0" applyFont="1" applyAlignment="1">
      <alignment vertical="center"/>
    </xf>
    <xf numFmtId="0" fontId="0" fillId="0" borderId="0" xfId="0" applyFont="1" applyAlignment="1">
      <alignment vertical="center"/>
    </xf>
    <xf numFmtId="0" fontId="0" fillId="0" borderId="0" xfId="0" applyFont="1" applyAlignment="1">
      <alignment vertical="center" wrapText="1"/>
    </xf>
    <xf numFmtId="0" fontId="21" fillId="0" borderId="0" xfId="0" applyFont="1" applyAlignment="1">
      <alignment horizontal="center" vertical="center"/>
    </xf>
    <xf numFmtId="0" fontId="30" fillId="0" borderId="9" xfId="0" applyFont="1" applyBorder="1" applyAlignment="1">
      <alignment horizontal="right" vertical="center"/>
    </xf>
    <xf numFmtId="0" fontId="19" fillId="0" borderId="3" xfId="0" applyFont="1" applyBorder="1" applyAlignment="1">
      <alignment horizontal="center" vertical="center" wrapText="1"/>
    </xf>
    <xf numFmtId="2" fontId="0" fillId="0" borderId="0" xfId="1" applyNumberFormat="1" applyAlignment="1"/>
    <xf numFmtId="0" fontId="31" fillId="0" borderId="3" xfId="0" applyFont="1" applyBorder="1" applyAlignment="1">
      <alignment horizontal="center" vertical="center" wrapText="1"/>
    </xf>
    <xf numFmtId="0" fontId="31" fillId="13" borderId="3" xfId="0" applyFont="1" applyFill="1" applyBorder="1" applyAlignment="1">
      <alignment horizontal="center" vertical="center" wrapText="1"/>
    </xf>
    <xf numFmtId="0" fontId="19" fillId="14" borderId="3" xfId="0" applyFont="1" applyFill="1" applyBorder="1" applyAlignment="1">
      <alignment horizontal="center" vertical="center" wrapText="1"/>
    </xf>
    <xf numFmtId="0" fontId="31" fillId="15" borderId="3" xfId="0" applyFont="1" applyFill="1" applyBorder="1" applyAlignment="1">
      <alignment horizontal="center" vertical="center" wrapText="1"/>
    </xf>
    <xf numFmtId="2" fontId="31" fillId="0" borderId="3" xfId="0" applyNumberFormat="1" applyFont="1" applyBorder="1" applyAlignment="1">
      <alignment horizontal="center" vertical="center" wrapText="1"/>
    </xf>
    <xf numFmtId="207" fontId="31" fillId="0" borderId="3" xfId="0" applyNumberFormat="1" applyFont="1" applyBorder="1" applyAlignment="1">
      <alignment horizontal="center" vertical="center" wrapText="1"/>
    </xf>
    <xf numFmtId="0" fontId="19" fillId="0" borderId="0" xfId="0" applyFont="1" applyAlignment="1">
      <alignment vertical="center" wrapText="1"/>
    </xf>
    <xf numFmtId="0" fontId="25" fillId="14" borderId="3" xfId="0" applyFont="1" applyFill="1" applyBorder="1" applyAlignment="1">
      <alignment vertical="center" wrapText="1"/>
    </xf>
    <xf numFmtId="0" fontId="0" fillId="14" borderId="0" xfId="0" applyFont="1" applyFill="1" applyAlignment="1">
      <alignment vertical="center" wrapText="1"/>
    </xf>
    <xf numFmtId="0" fontId="0" fillId="0" borderId="0" xfId="0" applyAlignment="1">
      <alignment horizontal="center" vertical="center" wrapText="1"/>
    </xf>
    <xf numFmtId="0" fontId="0" fillId="0" borderId="0" xfId="0" applyFont="1" applyAlignment="1">
      <alignment horizontal="center" vertical="center"/>
    </xf>
    <xf numFmtId="0" fontId="29" fillId="0" borderId="0" xfId="9087" applyFont="1" applyAlignment="1">
      <alignment horizontal="left" vertical="center"/>
    </xf>
    <xf numFmtId="0" fontId="18" fillId="0" borderId="0" xfId="9087" applyAlignment="1">
      <alignment vertical="center"/>
    </xf>
    <xf numFmtId="0" fontId="32" fillId="0" borderId="0" xfId="9087" applyFont="1" applyAlignment="1">
      <alignment horizontal="center" vertical="center"/>
    </xf>
    <xf numFmtId="0" fontId="0" fillId="0" borderId="0" xfId="9087" applyFont="1" applyAlignment="1">
      <alignment vertical="center"/>
    </xf>
    <xf numFmtId="0" fontId="28" fillId="0" borderId="0" xfId="9087" applyFont="1" applyAlignment="1">
      <alignment horizontal="right" vertical="center"/>
    </xf>
    <xf numFmtId="0" fontId="33" fillId="0" borderId="3" xfId="9087" applyFont="1" applyBorder="1" applyAlignment="1">
      <alignment horizontal="center" vertical="center"/>
    </xf>
    <xf numFmtId="0" fontId="33" fillId="0" borderId="7" xfId="9087" applyFont="1" applyBorder="1" applyAlignment="1">
      <alignment horizontal="center" vertical="center"/>
    </xf>
    <xf numFmtId="0" fontId="33" fillId="0" borderId="2" xfId="9087" applyFont="1" applyBorder="1" applyAlignment="1">
      <alignment horizontal="center" vertical="center"/>
    </xf>
    <xf numFmtId="0" fontId="33" fillId="0" borderId="2" xfId="9087" applyFont="1" applyBorder="1" applyAlignment="1">
      <alignment horizontal="center" vertical="center" wrapText="1"/>
    </xf>
    <xf numFmtId="206" fontId="33" fillId="0" borderId="2" xfId="9087" applyNumberFormat="1" applyFont="1" applyBorder="1" applyAlignment="1">
      <alignment horizontal="right" vertical="center"/>
    </xf>
    <xf numFmtId="206" fontId="33" fillId="0" borderId="3" xfId="9087" applyNumberFormat="1" applyFont="1" applyBorder="1" applyAlignment="1">
      <alignment horizontal="right" vertical="center"/>
    </xf>
    <xf numFmtId="206" fontId="33" fillId="0" borderId="7" xfId="9087" applyNumberFormat="1" applyFont="1" applyBorder="1" applyAlignment="1">
      <alignment horizontal="right" vertical="center"/>
    </xf>
    <xf numFmtId="0" fontId="29" fillId="0" borderId="5" xfId="9087" applyFont="1" applyBorder="1" applyAlignment="1">
      <alignment vertical="center"/>
    </xf>
    <xf numFmtId="0" fontId="29" fillId="0" borderId="3" xfId="9087" applyFont="1" applyBorder="1" applyAlignment="1">
      <alignment horizontal="center" vertical="center"/>
    </xf>
    <xf numFmtId="206" fontId="29" fillId="0" borderId="7" xfId="9087" applyNumberFormat="1" applyFont="1" applyBorder="1" applyAlignment="1">
      <alignment horizontal="right" vertical="center"/>
    </xf>
    <xf numFmtId="0" fontId="29" fillId="0" borderId="3" xfId="9087" applyFont="1" applyBorder="1" applyAlignment="1">
      <alignment vertical="center"/>
    </xf>
    <xf numFmtId="0" fontId="33" fillId="0" borderId="3" xfId="9087" applyFont="1" applyBorder="1" applyAlignment="1">
      <alignment horizontal="center" vertical="center" wrapText="1"/>
    </xf>
    <xf numFmtId="0" fontId="32" fillId="0" borderId="0" xfId="0" applyFont="1" applyAlignment="1">
      <alignment horizontal="center"/>
    </xf>
    <xf numFmtId="0" fontId="29" fillId="0" borderId="0" xfId="0" applyFont="1" applyAlignment="1">
      <alignment horizontal="center" wrapText="1"/>
    </xf>
    <xf numFmtId="0" fontId="29" fillId="0" borderId="0" xfId="0" applyFont="1" applyAlignment="1">
      <alignment horizontal="center"/>
    </xf>
    <xf numFmtId="0" fontId="3" fillId="0" borderId="0" xfId="0" applyFont="1" applyAlignment="1">
      <alignment horizontal="center"/>
    </xf>
    <xf numFmtId="0" fontId="26" fillId="0" borderId="3" xfId="9088" applyFont="1" applyBorder="1" applyAlignment="1">
      <alignment horizontal="center" vertical="center" wrapText="1"/>
    </xf>
    <xf numFmtId="0" fontId="26" fillId="0" borderId="3" xfId="9088" applyFont="1" applyBorder="1" applyAlignment="1">
      <alignment horizontal="left" vertical="center" wrapText="1"/>
    </xf>
    <xf numFmtId="0" fontId="3" fillId="0" borderId="3" xfId="9088" applyFont="1" applyBorder="1" applyAlignment="1">
      <alignment horizontal="center" vertical="center"/>
    </xf>
    <xf numFmtId="0" fontId="3" fillId="0" borderId="2" xfId="9088" applyFont="1" applyBorder="1" applyAlignment="1">
      <alignment horizontal="center" vertical="center" wrapText="1"/>
    </xf>
    <xf numFmtId="0" fontId="3" fillId="0" borderId="5" xfId="9088" applyFont="1" applyBorder="1" applyAlignment="1">
      <alignment horizontal="center" vertical="center" wrapText="1"/>
    </xf>
    <xf numFmtId="208" fontId="26" fillId="0" borderId="3" xfId="9088" applyNumberFormat="1" applyFont="1" applyBorder="1" applyAlignment="1">
      <alignment horizontal="right" vertical="center" wrapText="1"/>
    </xf>
    <xf numFmtId="209" fontId="26" fillId="0" borderId="3" xfId="9088" applyNumberFormat="1" applyFont="1" applyBorder="1" applyAlignment="1">
      <alignment horizontal="right" vertical="center" wrapText="1"/>
    </xf>
    <xf numFmtId="208" fontId="26" fillId="0" borderId="3" xfId="9088" applyNumberFormat="1" applyFont="1" applyBorder="1" applyAlignment="1">
      <alignment horizontal="center" vertical="center" wrapText="1"/>
    </xf>
    <xf numFmtId="0" fontId="5" fillId="0" borderId="3" xfId="9088" applyFont="1" applyBorder="1">
      <alignment vertical="center"/>
    </xf>
    <xf numFmtId="208" fontId="5" fillId="0" borderId="3" xfId="9088" applyNumberFormat="1" applyFont="1" applyBorder="1" applyAlignment="1">
      <alignment horizontal="right" vertical="center"/>
    </xf>
    <xf numFmtId="208" fontId="5" fillId="0" borderId="3" xfId="9088" applyNumberFormat="1" applyFont="1" applyBorder="1">
      <alignment vertical="center"/>
    </xf>
    <xf numFmtId="0" fontId="5" fillId="0" borderId="3" xfId="9088" applyFont="1" applyBorder="1" applyAlignment="1">
      <alignment horizontal="center" vertical="center" wrapText="1"/>
    </xf>
    <xf numFmtId="0" fontId="5" fillId="0" borderId="3" xfId="9088" applyFont="1" applyBorder="1" applyAlignment="1">
      <alignment horizontal="left" vertical="center" wrapText="1"/>
    </xf>
    <xf numFmtId="208" fontId="5" fillId="0" borderId="3" xfId="9088" applyNumberFormat="1" applyFont="1" applyBorder="1" applyAlignment="1">
      <alignment horizontal="right" vertical="center" wrapText="1"/>
    </xf>
    <xf numFmtId="208" fontId="5" fillId="13" borderId="3" xfId="9088" applyNumberFormat="1" applyFont="1" applyFill="1" applyBorder="1" applyAlignment="1">
      <alignment horizontal="right" vertical="center"/>
    </xf>
    <xf numFmtId="0" fontId="5" fillId="0" borderId="3" xfId="9088" applyFont="1" applyBorder="1" applyAlignment="1">
      <alignment vertical="center" wrapText="1"/>
    </xf>
    <xf numFmtId="49" fontId="5" fillId="0" borderId="3" xfId="9088" applyNumberFormat="1" applyFont="1" applyBorder="1">
      <alignment vertical="center"/>
    </xf>
    <xf numFmtId="0" fontId="3" fillId="0" borderId="3" xfId="9088" applyFont="1" applyBorder="1" applyAlignment="1">
      <alignment horizontal="center" vertical="center" wrapText="1"/>
    </xf>
    <xf numFmtId="208" fontId="3" fillId="0" borderId="3" xfId="9088" applyNumberFormat="1" applyFont="1" applyBorder="1" applyAlignment="1">
      <alignment horizontal="right" vertical="center" wrapText="1"/>
    </xf>
    <xf numFmtId="0" fontId="5" fillId="8" borderId="3" xfId="9088" applyFont="1" applyFill="1" applyBorder="1" applyAlignment="1">
      <alignment horizontal="center" vertical="center" wrapText="1"/>
    </xf>
    <xf numFmtId="208" fontId="5" fillId="8" borderId="3" xfId="9088" applyNumberFormat="1" applyFont="1" applyFill="1" applyBorder="1" applyAlignment="1">
      <alignment horizontal="right" vertical="center" wrapText="1"/>
    </xf>
    <xf numFmtId="208" fontId="3" fillId="8" borderId="3" xfId="9088" applyNumberFormat="1" applyFont="1" applyFill="1" applyBorder="1" applyAlignment="1">
      <alignment horizontal="right" vertical="center" wrapText="1"/>
    </xf>
    <xf numFmtId="208" fontId="3" fillId="0" borderId="2" xfId="9088" applyNumberFormat="1" applyFont="1" applyBorder="1" applyAlignment="1">
      <alignment horizontal="right" vertical="center"/>
    </xf>
    <xf numFmtId="49" fontId="5" fillId="0" borderId="2" xfId="9088" applyNumberFormat="1" applyFont="1" applyBorder="1">
      <alignment vertical="center"/>
    </xf>
    <xf numFmtId="0" fontId="5" fillId="0" borderId="2" xfId="9088" applyFont="1" applyBorder="1">
      <alignment vertical="center"/>
    </xf>
    <xf numFmtId="0" fontId="5" fillId="0" borderId="2" xfId="0" applyFont="1" applyBorder="1" applyAlignment="1">
      <alignment vertical="center"/>
    </xf>
    <xf numFmtId="208" fontId="3" fillId="0" borderId="3" xfId="9088" applyNumberFormat="1" applyFont="1" applyBorder="1" applyAlignment="1">
      <alignment horizontal="right" vertical="center"/>
    </xf>
    <xf numFmtId="208" fontId="0" fillId="0" borderId="0" xfId="0" applyNumberFormat="1" applyAlignment="1"/>
    <xf numFmtId="0" fontId="34" fillId="0" borderId="0" xfId="0" applyFont="1" applyAlignment="1"/>
    <xf numFmtId="208" fontId="27" fillId="0" borderId="3" xfId="9088" applyNumberFormat="1" applyFont="1" applyBorder="1" applyAlignment="1">
      <alignment horizontal="center" vertical="center" wrapText="1"/>
    </xf>
    <xf numFmtId="208" fontId="5" fillId="0" borderId="3" xfId="9088" applyNumberFormat="1" applyFont="1" applyBorder="1" applyAlignment="1">
      <alignment horizontal="center" vertical="center"/>
    </xf>
    <xf numFmtId="208" fontId="5" fillId="0" borderId="3" xfId="9088" applyNumberFormat="1" applyFont="1" applyBorder="1" applyAlignment="1">
      <alignment horizontal="center" vertical="center" wrapText="1"/>
    </xf>
    <xf numFmtId="208" fontId="3" fillId="0" borderId="3" xfId="9088" applyNumberFormat="1" applyFont="1" applyBorder="1" applyAlignment="1">
      <alignment horizontal="center" vertical="center" wrapText="1"/>
    </xf>
    <xf numFmtId="0" fontId="3" fillId="8" borderId="3" xfId="9088" applyFont="1" applyFill="1" applyBorder="1" applyAlignment="1">
      <alignment horizontal="center" vertical="center" wrapText="1"/>
    </xf>
    <xf numFmtId="208" fontId="5" fillId="8" borderId="3" xfId="9088" applyNumberFormat="1" applyFont="1" applyFill="1" applyBorder="1" applyAlignment="1">
      <alignment horizontal="center" vertical="center" wrapText="1"/>
    </xf>
    <xf numFmtId="208" fontId="3" fillId="8" borderId="3" xfId="9088" applyNumberFormat="1" applyFont="1" applyFill="1" applyBorder="1" applyAlignment="1">
      <alignment horizontal="center" vertical="center" wrapText="1"/>
    </xf>
    <xf numFmtId="10" fontId="0" fillId="0" borderId="0" xfId="0" applyNumberFormat="1" applyAlignment="1">
      <alignment vertical="center"/>
    </xf>
    <xf numFmtId="0" fontId="35" fillId="0" borderId="0" xfId="0" applyFont="1" applyBorder="1" applyAlignment="1">
      <alignment horizontal="center" vertical="center" wrapText="1"/>
    </xf>
    <xf numFmtId="0" fontId="3" fillId="0" borderId="3" xfId="0" applyFont="1" applyBorder="1" applyAlignment="1">
      <alignment horizontal="center" vertical="center" wrapText="1"/>
    </xf>
    <xf numFmtId="0" fontId="7" fillId="0" borderId="3" xfId="0" applyFont="1" applyBorder="1" applyAlignment="1">
      <alignment horizontal="left" vertical="center" wrapText="1"/>
    </xf>
    <xf numFmtId="0" fontId="3" fillId="0" borderId="2" xfId="0" applyFont="1" applyBorder="1" applyAlignment="1">
      <alignment horizontal="center" vertical="center" wrapText="1"/>
    </xf>
    <xf numFmtId="197" fontId="7" fillId="0" borderId="11" xfId="0" applyNumberFormat="1" applyFont="1" applyBorder="1" applyAlignment="1">
      <alignment horizontal="center" vertical="center" wrapText="1"/>
    </xf>
    <xf numFmtId="197" fontId="7" fillId="0" borderId="12" xfId="0" applyNumberFormat="1" applyFont="1" applyBorder="1" applyAlignment="1">
      <alignment horizontal="center" vertical="center" wrapText="1"/>
    </xf>
    <xf numFmtId="197" fontId="7" fillId="0" borderId="1" xfId="0" applyNumberFormat="1" applyFont="1" applyBorder="1" applyAlignment="1">
      <alignment horizontal="center" vertical="center" wrapText="1"/>
    </xf>
    <xf numFmtId="10" fontId="3"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3" fillId="0" borderId="10" xfId="0" applyFont="1" applyBorder="1" applyAlignment="1">
      <alignment horizontal="center" vertical="center" wrapText="1"/>
    </xf>
    <xf numFmtId="197" fontId="7" fillId="0" borderId="13" xfId="0" applyNumberFormat="1" applyFont="1" applyBorder="1" applyAlignment="1">
      <alignment horizontal="center" vertical="center" wrapText="1"/>
    </xf>
    <xf numFmtId="197" fontId="7" fillId="0" borderId="9" xfId="0" applyNumberFormat="1" applyFont="1" applyBorder="1" applyAlignment="1">
      <alignment horizontal="center" vertical="center" wrapText="1"/>
    </xf>
    <xf numFmtId="197" fontId="7" fillId="0" borderId="4" xfId="0" applyNumberFormat="1" applyFont="1" applyBorder="1" applyAlignment="1">
      <alignment horizontal="center" vertical="center" wrapText="1"/>
    </xf>
    <xf numFmtId="0" fontId="3" fillId="0" borderId="5" xfId="0" applyFont="1" applyBorder="1" applyAlignment="1">
      <alignment horizontal="center" vertical="center" wrapText="1"/>
    </xf>
    <xf numFmtId="197" fontId="7" fillId="0" borderId="3"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197" fontId="3" fillId="0" borderId="3" xfId="0" applyNumberFormat="1" applyFont="1" applyBorder="1" applyAlignment="1">
      <alignment horizontal="center" vertical="center" wrapText="1"/>
    </xf>
    <xf numFmtId="49" fontId="33" fillId="0" borderId="7" xfId="0" applyNumberFormat="1" applyFont="1" applyBorder="1" applyAlignment="1">
      <alignment horizontal="center" vertical="center" wrapText="1"/>
    </xf>
    <xf numFmtId="49" fontId="33" fillId="0" borderId="12" xfId="0" applyNumberFormat="1" applyFont="1" applyBorder="1" applyAlignment="1">
      <alignment horizontal="center" vertical="center" wrapText="1"/>
    </xf>
    <xf numFmtId="49" fontId="33" fillId="0" borderId="1" xfId="0" applyNumberFormat="1" applyFont="1" applyBorder="1" applyAlignment="1">
      <alignment horizontal="center" vertical="center" wrapText="1"/>
    </xf>
    <xf numFmtId="0" fontId="3" fillId="0" borderId="2" xfId="0" applyFont="1" applyBorder="1" applyAlignment="1">
      <alignment vertical="center"/>
    </xf>
    <xf numFmtId="10" fontId="36" fillId="0" borderId="2" xfId="0" applyNumberFormat="1" applyFont="1" applyBorder="1" applyAlignment="1">
      <alignment vertical="center"/>
    </xf>
    <xf numFmtId="0" fontId="5" fillId="0" borderId="7" xfId="0" applyFont="1" applyBorder="1" applyAlignment="1">
      <alignment horizontal="center" vertical="center"/>
    </xf>
    <xf numFmtId="0" fontId="18" fillId="8" borderId="3" xfId="9086" applyNumberFormat="1" applyFont="1" applyFill="1" applyBorder="1" applyAlignment="1">
      <alignment horizontal="left" vertical="center" wrapText="1"/>
    </xf>
    <xf numFmtId="0" fontId="18" fillId="8" borderId="3" xfId="9086" applyNumberFormat="1" applyFont="1" applyFill="1" applyBorder="1" applyAlignment="1">
      <alignment horizontal="center" vertical="center" wrapText="1"/>
    </xf>
    <xf numFmtId="0" fontId="5" fillId="0" borderId="3" xfId="0" applyFont="1" applyBorder="1" applyAlignment="1">
      <alignment vertical="center"/>
    </xf>
    <xf numFmtId="206" fontId="5" fillId="8" borderId="3" xfId="9086" applyNumberFormat="1" applyFont="1" applyFill="1" applyBorder="1" applyAlignment="1">
      <alignment horizontal="right" vertical="center" wrapText="1"/>
    </xf>
    <xf numFmtId="10" fontId="5" fillId="0" borderId="3" xfId="0" applyNumberFormat="1" applyFont="1" applyBorder="1" applyAlignment="1">
      <alignment vertical="center"/>
    </xf>
    <xf numFmtId="0" fontId="18" fillId="0" borderId="3" xfId="9086" applyNumberFormat="1" applyFont="1" applyFill="1" applyBorder="1" applyAlignment="1">
      <alignment horizontal="left" vertical="center" wrapText="1"/>
    </xf>
    <xf numFmtId="0" fontId="18" fillId="0" borderId="3" xfId="9086" applyNumberFormat="1" applyFont="1" applyFill="1" applyBorder="1" applyAlignment="1">
      <alignment horizontal="center" vertical="center" wrapText="1"/>
    </xf>
    <xf numFmtId="206" fontId="5" fillId="0" borderId="3" xfId="9086" applyNumberFormat="1" applyFont="1" applyFill="1" applyBorder="1" applyAlignment="1">
      <alignment horizontal="right" vertical="center" wrapText="1"/>
    </xf>
    <xf numFmtId="206" fontId="27" fillId="8" borderId="3" xfId="9086" applyNumberFormat="1" applyFont="1" applyFill="1" applyBorder="1" applyAlignment="1">
      <alignment horizontal="right" vertical="center" wrapText="1"/>
    </xf>
    <xf numFmtId="0" fontId="18" fillId="8" borderId="2" xfId="9086" applyNumberFormat="1" applyFont="1" applyFill="1" applyBorder="1" applyAlignment="1">
      <alignment horizontal="left" vertical="center" wrapText="1"/>
    </xf>
    <xf numFmtId="0" fontId="18" fillId="8" borderId="2" xfId="9086" applyNumberFormat="1" applyFont="1" applyFill="1" applyBorder="1" applyAlignment="1">
      <alignment horizontal="center" vertical="center" wrapText="1"/>
    </xf>
    <xf numFmtId="206" fontId="5" fillId="8" borderId="2" xfId="9086" applyNumberFormat="1" applyFont="1" applyFill="1" applyBorder="1" applyAlignment="1">
      <alignment horizontal="right" vertical="center" wrapText="1"/>
    </xf>
    <xf numFmtId="10" fontId="5" fillId="0" borderId="2" xfId="0" applyNumberFormat="1" applyFont="1" applyBorder="1" applyAlignment="1">
      <alignment vertical="center"/>
    </xf>
    <xf numFmtId="206" fontId="27" fillId="8" borderId="2" xfId="9086" applyNumberFormat="1" applyFont="1" applyFill="1" applyBorder="1" applyAlignment="1">
      <alignment horizontal="right" vertical="center" wrapText="1"/>
    </xf>
    <xf numFmtId="0" fontId="33" fillId="0" borderId="3" xfId="0" applyFont="1" applyBorder="1" applyAlignment="1">
      <alignment horizontal="center" vertical="center"/>
    </xf>
    <xf numFmtId="0" fontId="33" fillId="0" borderId="10" xfId="0" applyFont="1" applyBorder="1" applyAlignment="1">
      <alignment horizontal="center" vertical="center"/>
    </xf>
    <xf numFmtId="0" fontId="3" fillId="0" borderId="10" xfId="0" applyFont="1" applyBorder="1" applyAlignment="1">
      <alignment vertical="center"/>
    </xf>
    <xf numFmtId="10" fontId="36" fillId="0" borderId="10" xfId="0" applyNumberFormat="1" applyFont="1" applyBorder="1" applyAlignment="1">
      <alignment vertical="center"/>
    </xf>
    <xf numFmtId="0" fontId="5" fillId="8" borderId="3" xfId="9087" applyFont="1" applyFill="1" applyBorder="1" applyAlignment="1">
      <alignment vertical="center" wrapText="1"/>
    </xf>
    <xf numFmtId="49" fontId="5" fillId="8" borderId="3" xfId="9087" applyNumberFormat="1" applyFont="1" applyFill="1" applyBorder="1" applyAlignment="1">
      <alignment horizontal="center" vertical="center" wrapText="1"/>
    </xf>
    <xf numFmtId="206" fontId="5" fillId="8" borderId="3" xfId="9087" applyNumberFormat="1" applyFont="1" applyFill="1" applyBorder="1" applyAlignment="1">
      <alignment horizontal="right" vertical="center" wrapText="1"/>
    </xf>
    <xf numFmtId="0" fontId="5" fillId="0" borderId="11" xfId="0" applyFont="1" applyBorder="1" applyAlignment="1">
      <alignment horizontal="center" vertical="center"/>
    </xf>
    <xf numFmtId="0" fontId="5" fillId="8" borderId="2" xfId="9087" applyFont="1" applyFill="1" applyBorder="1" applyAlignment="1">
      <alignment vertical="center" wrapText="1"/>
    </xf>
    <xf numFmtId="0" fontId="5" fillId="8" borderId="2" xfId="9087" applyFont="1" applyFill="1" applyBorder="1" applyAlignment="1">
      <alignment horizontal="center" vertical="center" wrapText="1"/>
    </xf>
    <xf numFmtId="206" fontId="5" fillId="8" borderId="2" xfId="9087" applyNumberFormat="1" applyFont="1" applyFill="1" applyBorder="1" applyAlignment="1">
      <alignment horizontal="right" vertical="center" wrapText="1"/>
    </xf>
    <xf numFmtId="210" fontId="7" fillId="0" borderId="3" xfId="0" applyNumberFormat="1" applyFont="1" applyBorder="1" applyAlignment="1">
      <alignment horizontal="center" vertical="center" wrapText="1"/>
    </xf>
    <xf numFmtId="199" fontId="3" fillId="0" borderId="3" xfId="0" applyNumberFormat="1" applyFont="1" applyBorder="1" applyAlignment="1">
      <alignment horizontal="center" vertical="center" wrapText="1"/>
    </xf>
    <xf numFmtId="207" fontId="3" fillId="0" borderId="2" xfId="0" applyNumberFormat="1" applyFont="1" applyBorder="1" applyAlignment="1">
      <alignment vertical="center"/>
    </xf>
    <xf numFmtId="206" fontId="5" fillId="0" borderId="3" xfId="0" applyNumberFormat="1" applyFont="1" applyBorder="1" applyAlignment="1">
      <alignment vertical="center"/>
    </xf>
    <xf numFmtId="0" fontId="5" fillId="8" borderId="3" xfId="9086" applyNumberFormat="1" applyFont="1" applyFill="1" applyBorder="1" applyAlignment="1">
      <alignment horizontal="left" vertical="center" wrapText="1"/>
    </xf>
    <xf numFmtId="0" fontId="5" fillId="8" borderId="2" xfId="9086" applyNumberFormat="1" applyFont="1" applyFill="1" applyBorder="1" applyAlignment="1">
      <alignment horizontal="left" vertical="center" wrapText="1"/>
    </xf>
    <xf numFmtId="0" fontId="5" fillId="0" borderId="3" xfId="0" applyFont="1" applyBorder="1" applyAlignment="1">
      <alignment horizontal="center" vertical="center"/>
    </xf>
    <xf numFmtId="206" fontId="5" fillId="0" borderId="3" xfId="8585" applyNumberFormat="1" applyFont="1" applyBorder="1" applyAlignment="1">
      <alignment horizontal="right" vertical="center" wrapText="1"/>
    </xf>
    <xf numFmtId="0" fontId="5" fillId="8" borderId="5" xfId="9086" applyNumberFormat="1" applyFont="1" applyFill="1" applyBorder="1" applyAlignment="1">
      <alignment horizontal="left" vertical="center" wrapText="1"/>
    </xf>
    <xf numFmtId="206" fontId="5" fillId="8" borderId="5" xfId="9086" applyNumberFormat="1" applyFont="1" applyFill="1" applyBorder="1" applyAlignment="1">
      <alignment horizontal="right" vertical="center" wrapText="1"/>
    </xf>
    <xf numFmtId="206" fontId="3" fillId="0" borderId="3" xfId="0" applyNumberFormat="1" applyFont="1" applyBorder="1" applyAlignment="1">
      <alignment vertical="center"/>
    </xf>
    <xf numFmtId="0" fontId="37" fillId="0" borderId="3" xfId="0" applyFont="1" applyBorder="1" applyAlignment="1">
      <alignment vertical="center"/>
    </xf>
    <xf numFmtId="0" fontId="5" fillId="0" borderId="6" xfId="0" applyFont="1" applyBorder="1" applyAlignment="1">
      <alignment vertical="center"/>
    </xf>
    <xf numFmtId="0" fontId="5" fillId="0" borderId="1" xfId="0" applyFont="1" applyBorder="1" applyAlignment="1">
      <alignment vertical="center"/>
    </xf>
    <xf numFmtId="206" fontId="3" fillId="0" borderId="2" xfId="0" applyNumberFormat="1" applyFont="1" applyBorder="1" applyAlignment="1">
      <alignment vertical="center"/>
    </xf>
    <xf numFmtId="0" fontId="5" fillId="0" borderId="2" xfId="0" applyFont="1" applyBorder="1" applyAlignment="1">
      <alignment horizontal="center" vertical="center"/>
    </xf>
    <xf numFmtId="207" fontId="3" fillId="0" borderId="10" xfId="0" applyNumberFormat="1" applyFont="1" applyBorder="1" applyAlignment="1">
      <alignment vertical="center"/>
    </xf>
    <xf numFmtId="206" fontId="3" fillId="0" borderId="5" xfId="0" applyNumberFormat="1" applyFont="1" applyBorder="1" applyAlignment="1">
      <alignment vertical="center"/>
    </xf>
    <xf numFmtId="0" fontId="5" fillId="0" borderId="10" xfId="0" applyFont="1" applyBorder="1" applyAlignment="1">
      <alignment vertical="center"/>
    </xf>
    <xf numFmtId="0" fontId="0" fillId="0" borderId="10" xfId="0" applyBorder="1" applyAlignment="1">
      <alignment horizontal="center" vertical="center"/>
    </xf>
    <xf numFmtId="206" fontId="5" fillId="0" borderId="3" xfId="8866" applyNumberFormat="1" applyFont="1" applyBorder="1" applyAlignment="1">
      <alignment vertical="center" wrapText="1"/>
    </xf>
    <xf numFmtId="206" fontId="5" fillId="0" borderId="2" xfId="8866" applyNumberFormat="1" applyFont="1" applyBorder="1" applyAlignment="1">
      <alignment vertical="center" wrapText="1"/>
    </xf>
    <xf numFmtId="0" fontId="0" fillId="0" borderId="2" xfId="0" applyBorder="1" applyAlignment="1">
      <alignment horizontal="center" vertical="center"/>
    </xf>
    <xf numFmtId="0" fontId="38" fillId="0" borderId="0" xfId="0" applyFont="1" applyAlignment="1">
      <alignment horizontal="left" vertical="center" wrapText="1"/>
    </xf>
    <xf numFmtId="0" fontId="0" fillId="0" borderId="9" xfId="0" applyBorder="1" applyAlignment="1">
      <alignment horizontal="center" vertical="center" wrapText="1"/>
    </xf>
    <xf numFmtId="0" fontId="3" fillId="0" borderId="3" xfId="0" applyFont="1" applyBorder="1" applyAlignment="1">
      <alignment horizontal="left" vertical="center" wrapText="1"/>
    </xf>
    <xf numFmtId="0" fontId="39" fillId="0" borderId="3" xfId="0" applyFont="1" applyBorder="1" applyAlignment="1">
      <alignment vertical="center"/>
    </xf>
    <xf numFmtId="0" fontId="18" fillId="0" borderId="3" xfId="0" applyFont="1" applyBorder="1" applyAlignment="1">
      <alignment vertical="center" wrapText="1"/>
    </xf>
    <xf numFmtId="0" fontId="18" fillId="0" borderId="0" xfId="0" applyFont="1" applyAlignment="1">
      <alignment vertical="center" wrapText="1"/>
    </xf>
    <xf numFmtId="0" fontId="5" fillId="0" borderId="3" xfId="0" applyFont="1" applyBorder="1" applyAlignment="1">
      <alignment vertical="center" wrapText="1"/>
    </xf>
    <xf numFmtId="206" fontId="18" fillId="0" borderId="3" xfId="0" applyNumberFormat="1" applyFont="1" applyBorder="1" applyAlignment="1">
      <alignment vertical="center" wrapText="1"/>
    </xf>
    <xf numFmtId="0" fontId="18" fillId="0" borderId="3" xfId="0" applyFont="1" applyBorder="1" applyAlignment="1">
      <alignment vertical="center"/>
    </xf>
    <xf numFmtId="0" fontId="0" fillId="0" borderId="2" xfId="0" applyBorder="1" applyAlignment="1">
      <alignment vertical="center"/>
    </xf>
    <xf numFmtId="0" fontId="0" fillId="0" borderId="10" xfId="0" applyBorder="1" applyAlignment="1">
      <alignment vertical="center"/>
    </xf>
    <xf numFmtId="0" fontId="0" fillId="0" borderId="5" xfId="0" applyBorder="1" applyAlignment="1">
      <alignment vertical="center"/>
    </xf>
    <xf numFmtId="0" fontId="18" fillId="0" borderId="2" xfId="0" applyFont="1" applyBorder="1" applyAlignment="1">
      <alignment vertical="center"/>
    </xf>
    <xf numFmtId="0" fontId="40" fillId="0" borderId="0" xfId="8351" applyNumberFormat="1" applyFont="1" applyAlignment="1">
      <alignment horizontal="center" vertical="center"/>
    </xf>
    <xf numFmtId="0" fontId="18" fillId="0" borderId="0" xfId="8351" applyNumberFormat="1" applyFont="1" applyAlignment="1">
      <alignment horizontal="left" vertical="center"/>
    </xf>
    <xf numFmtId="0" fontId="18" fillId="0" borderId="0" xfId="8351" applyNumberFormat="1" applyFont="1" applyAlignment="1">
      <alignment horizontal="center" vertical="center"/>
    </xf>
    <xf numFmtId="49" fontId="33" fillId="0" borderId="3" xfId="8351" applyNumberFormat="1" applyFont="1" applyBorder="1" applyAlignment="1">
      <alignment horizontal="center" vertical="center" wrapText="1"/>
    </xf>
    <xf numFmtId="49" fontId="33" fillId="0" borderId="7" xfId="8351" applyNumberFormat="1" applyFont="1" applyBorder="1" applyAlignment="1">
      <alignment horizontal="center" vertical="center" wrapText="1"/>
    </xf>
    <xf numFmtId="49" fontId="33" fillId="0" borderId="8" xfId="8351" applyNumberFormat="1" applyFont="1" applyBorder="1" applyAlignment="1">
      <alignment horizontal="center" vertical="center" wrapText="1"/>
    </xf>
    <xf numFmtId="49" fontId="33" fillId="0" borderId="6" xfId="8351" applyNumberFormat="1" applyFont="1" applyBorder="1" applyAlignment="1">
      <alignment horizontal="center" vertical="center" wrapText="1"/>
    </xf>
    <xf numFmtId="49" fontId="33" fillId="0" borderId="2" xfId="8351" applyNumberFormat="1" applyFont="1" applyBorder="1" applyAlignment="1">
      <alignment horizontal="center" vertical="center" wrapText="1"/>
    </xf>
    <xf numFmtId="0" fontId="33" fillId="0" borderId="2" xfId="8351" applyNumberFormat="1" applyFont="1" applyFill="1" applyBorder="1" applyAlignment="1" applyProtection="1">
      <alignment horizontal="center" vertical="center" wrapText="1"/>
    </xf>
    <xf numFmtId="0" fontId="33" fillId="0" borderId="3" xfId="8351" applyNumberFormat="1" applyFont="1" applyFill="1" applyBorder="1" applyAlignment="1" applyProtection="1">
      <alignment horizontal="center" vertical="center" wrapText="1"/>
    </xf>
    <xf numFmtId="206" fontId="33" fillId="0" borderId="3" xfId="8351" applyNumberFormat="1" applyFont="1" applyFill="1" applyBorder="1" applyAlignment="1" applyProtection="1">
      <alignment horizontal="center" vertical="center" wrapText="1"/>
    </xf>
    <xf numFmtId="211" fontId="33" fillId="0" borderId="3" xfId="8351" applyNumberFormat="1" applyFont="1" applyFill="1" applyBorder="1" applyAlignment="1" applyProtection="1">
      <alignment horizontal="center" vertical="center" wrapText="1"/>
    </xf>
    <xf numFmtId="206" fontId="33" fillId="8" borderId="3" xfId="9086" applyNumberFormat="1" applyFont="1" applyFill="1" applyBorder="1" applyAlignment="1">
      <alignment horizontal="center" vertical="center" wrapText="1"/>
    </xf>
    <xf numFmtId="206" fontId="41" fillId="8" borderId="3" xfId="9086" applyNumberFormat="1" applyFont="1" applyFill="1" applyBorder="1" applyAlignment="1">
      <alignment horizontal="center" vertical="center" wrapText="1"/>
    </xf>
    <xf numFmtId="206" fontId="33" fillId="0" borderId="3" xfId="8351" applyNumberFormat="1" applyFont="1" applyFill="1" applyBorder="1" applyAlignment="1" applyProtection="1">
      <alignment horizontal="center" vertical="center"/>
    </xf>
    <xf numFmtId="206" fontId="41" fillId="0" borderId="3" xfId="8351" applyNumberFormat="1" applyFont="1" applyFill="1" applyBorder="1" applyAlignment="1" applyProtection="1">
      <alignment horizontal="center" vertical="center"/>
    </xf>
    <xf numFmtId="49" fontId="33" fillId="0" borderId="11" xfId="8351" applyNumberFormat="1" applyFont="1" applyBorder="1" applyAlignment="1">
      <alignment horizontal="center" vertical="center" wrapText="1"/>
    </xf>
    <xf numFmtId="49" fontId="33" fillId="0" borderId="12" xfId="8351" applyNumberFormat="1" applyFont="1" applyBorder="1" applyAlignment="1">
      <alignment horizontal="center" vertical="center" wrapText="1"/>
    </xf>
    <xf numFmtId="49" fontId="33" fillId="0" borderId="1" xfId="8351" applyNumberFormat="1" applyFont="1" applyBorder="1" applyAlignment="1">
      <alignment horizontal="center" vertical="center" wrapText="1"/>
    </xf>
    <xf numFmtId="206" fontId="42" fillId="8" borderId="3" xfId="9086" applyNumberFormat="1" applyFont="1" applyFill="1" applyBorder="1" applyAlignment="1">
      <alignment horizontal="center" vertical="center" wrapText="1"/>
    </xf>
    <xf numFmtId="49" fontId="28" fillId="0" borderId="0" xfId="8351" applyNumberFormat="1" applyFont="1" applyAlignment="1">
      <alignment horizontal="center" vertical="center"/>
    </xf>
    <xf numFmtId="0" fontId="28" fillId="0" borderId="0" xfId="8351" applyFont="1" applyAlignment="1">
      <alignment horizontal="center" vertical="center"/>
    </xf>
    <xf numFmtId="0" fontId="18" fillId="0" borderId="0" xfId="8351" applyFont="1" applyAlignment="1">
      <alignment horizontal="center" vertical="center"/>
    </xf>
    <xf numFmtId="0" fontId="18" fillId="0" borderId="0" xfId="8351" applyFont="1" applyAlignment="1">
      <alignment vertical="center"/>
    </xf>
    <xf numFmtId="0" fontId="0" fillId="0" borderId="0" xfId="8351" applyAlignment="1"/>
    <xf numFmtId="0" fontId="18" fillId="0" borderId="0" xfId="8351" applyFont="1" applyFill="1" applyAlignment="1">
      <alignment horizontal="center" vertical="center"/>
    </xf>
    <xf numFmtId="0" fontId="18" fillId="0" borderId="0" xfId="8351" applyFont="1" applyFill="1" applyAlignment="1"/>
    <xf numFmtId="0" fontId="18" fillId="0" borderId="0" xfId="8351" applyFont="1" applyAlignment="1"/>
  </cellXfs>
  <cellStyles count="1574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鹎%U龡&amp;H?_x0008__x001c__x001c_?_x0007__x0001__x0001_" xfId="49"/>
    <cellStyle name="?鹎%U龡&amp;H?_x0008__x001c__x001c_?_x0007__x0001__x0001_ 2" xfId="50"/>
    <cellStyle name="?鹎%U龡&amp;H齲_x0001_C铣_x0014__x0007__x0001__x0001_" xfId="51"/>
    <cellStyle name="_20100326高清市院遂宁检察院1080P配置清单26日改" xfId="52"/>
    <cellStyle name="_20100326高清市院遂宁检察院1080P配置清单26日改 2" xfId="53"/>
    <cellStyle name="_20100326高清市院遂宁检察院1080P配置清单26日改 2 2" xfId="54"/>
    <cellStyle name="_20100326高清市院遂宁检察院1080P配置清单26日改 2 3" xfId="55"/>
    <cellStyle name="_20100326高清市院遂宁检察院1080P配置清单26日改 3" xfId="56"/>
    <cellStyle name="_20100326高清市院遂宁检察院1080P配置清单26日改 3 2" xfId="57"/>
    <cellStyle name="_20100326高清市院遂宁检察院1080P配置清单26日改 3 3" xfId="58"/>
    <cellStyle name="_20100326高清市院遂宁检察院1080P配置清单26日改 4" xfId="59"/>
    <cellStyle name="_20100326高清市院遂宁检察院1080P配置清单26日改 5" xfId="60"/>
    <cellStyle name="_20100326高清市院遂宁检察院1080P配置清单26日改 6" xfId="61"/>
    <cellStyle name="_20100326高清市院遂宁检察院1080P配置清单26日改_2014年辅警工资" xfId="62"/>
    <cellStyle name="_20100326高清市院遂宁检察院1080P配置清单26日改_2014年辅警工资 2" xfId="63"/>
    <cellStyle name="_20100326高清市院遂宁检察院1080P配置清单26日改_公安、消防、边防辅警员工资" xfId="64"/>
    <cellStyle name="_20100326高清市院遂宁检察院1080P配置清单26日改_公安、消防、边防辅警员工资 2" xfId="65"/>
    <cellStyle name="_20100326高清市院遂宁检察院1080P配置清单26日改_公安、消防、边防辅警员工资 2 2" xfId="66"/>
    <cellStyle name="_20100326高清市院遂宁检察院1080P配置清单26日改_公安、消防、边防辅警员工资 3" xfId="67"/>
    <cellStyle name="_20100326高清市院遂宁检察院1080P配置清单26日改_公安、消防、边防辅警员工资 3 2" xfId="68"/>
    <cellStyle name="_20100326高清市院遂宁检察院1080P配置清单26日改_公安、消防、边防辅警员工资 4" xfId="69"/>
    <cellStyle name="_20100326高清市院遂宁检察院1080P配置清单26日改_政法口" xfId="70"/>
    <cellStyle name="_20100326高清市院遂宁检察院1080P配置清单26日改_政法口 2" xfId="71"/>
    <cellStyle name="_2014年辅警工资" xfId="72"/>
    <cellStyle name="_2014年辅警工资 2" xfId="73"/>
    <cellStyle name="_Book1" xfId="74"/>
    <cellStyle name="_Book1 2" xfId="75"/>
    <cellStyle name="_Book1 2 2" xfId="76"/>
    <cellStyle name="_Book1 2 3" xfId="77"/>
    <cellStyle name="_Book1 3" xfId="78"/>
    <cellStyle name="_Book1 3 2" xfId="79"/>
    <cellStyle name="_Book1 3 3" xfId="80"/>
    <cellStyle name="_Book1 4" xfId="81"/>
    <cellStyle name="_Book1 5" xfId="82"/>
    <cellStyle name="_Book1 6" xfId="83"/>
    <cellStyle name="_Book1_1" xfId="84"/>
    <cellStyle name="_Book1_1 2" xfId="85"/>
    <cellStyle name="_Book1_1 2 2" xfId="86"/>
    <cellStyle name="_Book1_1 2 3" xfId="87"/>
    <cellStyle name="_Book1_1 2 4" xfId="88"/>
    <cellStyle name="_Book1_1 3" xfId="89"/>
    <cellStyle name="_Book1_1 3 2" xfId="90"/>
    <cellStyle name="_Book1_1 3 3" xfId="91"/>
    <cellStyle name="_Book1_1 4" xfId="92"/>
    <cellStyle name="_Book1_1 5" xfId="93"/>
    <cellStyle name="_Book1_1 6" xfId="94"/>
    <cellStyle name="_Book1_1_2014年辅警工资" xfId="95"/>
    <cellStyle name="_Book1_1_2014年辅警工资 2" xfId="96"/>
    <cellStyle name="_Book1_1_公安、消防、边防辅警员工资" xfId="97"/>
    <cellStyle name="_Book1_1_公安、消防、边防辅警员工资 2" xfId="98"/>
    <cellStyle name="_Book1_1_公安、消防、边防辅警员工资 2 2" xfId="99"/>
    <cellStyle name="_Book1_1_公安、消防、边防辅警员工资 3" xfId="100"/>
    <cellStyle name="_Book1_1_公安、消防、边防辅警员工资 3 2" xfId="101"/>
    <cellStyle name="_Book1_1_公安、消防、边防辅警员工资 4" xfId="102"/>
    <cellStyle name="_Book1_1_政法口" xfId="103"/>
    <cellStyle name="_Book1_1_政法口 2" xfId="104"/>
    <cellStyle name="_Book1_2" xfId="105"/>
    <cellStyle name="_Book1_2 2" xfId="106"/>
    <cellStyle name="_Book1_2 2 2" xfId="107"/>
    <cellStyle name="_Book1_2 2 3" xfId="108"/>
    <cellStyle name="_Book1_2 3" xfId="109"/>
    <cellStyle name="_Book1_2 3 2" xfId="110"/>
    <cellStyle name="_Book1_2 3 3" xfId="111"/>
    <cellStyle name="_Book1_2 4" xfId="112"/>
    <cellStyle name="_Book1_2 5" xfId="113"/>
    <cellStyle name="_Book1_2 6" xfId="114"/>
    <cellStyle name="_Book1_2014年辅警工资" xfId="115"/>
    <cellStyle name="_Book1_2014年辅警工资 2" xfId="116"/>
    <cellStyle name="_Book1_公安、消防、边防辅警员工资" xfId="117"/>
    <cellStyle name="_Book1_公安、消防、边防辅警员工资 2" xfId="118"/>
    <cellStyle name="_Book1_公安、消防、边防辅警员工资 2 2" xfId="119"/>
    <cellStyle name="_Book1_公安、消防、边防辅警员工资 3" xfId="120"/>
    <cellStyle name="_Book1_公安、消防、边防辅警员工资 3 2" xfId="121"/>
    <cellStyle name="_Book1_公安、消防、边防辅警员工资 4" xfId="122"/>
    <cellStyle name="_Book1_政法口" xfId="123"/>
    <cellStyle name="_Book1_政法口 2" xfId="124"/>
    <cellStyle name="_ET_STYLE_NoName_00_" xfId="125"/>
    <cellStyle name="_ET_STYLE_NoName_00_ 2" xfId="126"/>
    <cellStyle name="_ET_STYLE_NoName_00_ 2 2" xfId="127"/>
    <cellStyle name="_ET_STYLE_NoName_00_ 2 3" xfId="128"/>
    <cellStyle name="_ET_STYLE_NoName_00_ 3" xfId="129"/>
    <cellStyle name="_ET_STYLE_NoName_00_ 3 2" xfId="130"/>
    <cellStyle name="_ET_STYLE_NoName_00_ 3 3" xfId="131"/>
    <cellStyle name="_ET_STYLE_NoName_00_ 4" xfId="132"/>
    <cellStyle name="_ET_STYLE_NoName_00_ 4 2" xfId="133"/>
    <cellStyle name="_ET_STYLE_NoName_00_ 5" xfId="134"/>
    <cellStyle name="_ET_STYLE_NoName_00_ 6" xfId="135"/>
    <cellStyle name="_ET_STYLE_NoName_00_ 7" xfId="136"/>
    <cellStyle name="_ET_STYLE_NoName_00_ 8" xfId="137"/>
    <cellStyle name="_ET_STYLE_NoName_00_ 9" xfId="138"/>
    <cellStyle name="_ET_STYLE_NoName_00__2014年辅警工资" xfId="139"/>
    <cellStyle name="_ET_STYLE_NoName_00__2014年辅警工资 2" xfId="140"/>
    <cellStyle name="_ET_STYLE_NoName_00__Book1" xfId="141"/>
    <cellStyle name="_ET_STYLE_NoName_00__Book1 2" xfId="142"/>
    <cellStyle name="_ET_STYLE_NoName_00__Book1 2 2" xfId="143"/>
    <cellStyle name="_ET_STYLE_NoName_00__Book1 2 3" xfId="144"/>
    <cellStyle name="_ET_STYLE_NoName_00__Book1 3" xfId="145"/>
    <cellStyle name="_ET_STYLE_NoName_00__Book1 3 2" xfId="146"/>
    <cellStyle name="_ET_STYLE_NoName_00__Book1 3 3" xfId="147"/>
    <cellStyle name="_ET_STYLE_NoName_00__Book1 4" xfId="148"/>
    <cellStyle name="_ET_STYLE_NoName_00__Book1 5" xfId="149"/>
    <cellStyle name="_ET_STYLE_NoName_00__Book1 6" xfId="150"/>
    <cellStyle name="_ET_STYLE_NoName_00__Book1_1" xfId="151"/>
    <cellStyle name="_ET_STYLE_NoName_00__Book1_1 2" xfId="152"/>
    <cellStyle name="_ET_STYLE_NoName_00__Book1_1 2 2" xfId="153"/>
    <cellStyle name="_ET_STYLE_NoName_00__Book1_1 2 3" xfId="154"/>
    <cellStyle name="_ET_STYLE_NoName_00__Book1_1 2 4" xfId="155"/>
    <cellStyle name="_ET_STYLE_NoName_00__Book1_1 3" xfId="156"/>
    <cellStyle name="_ET_STYLE_NoName_00__Book1_1 3 2" xfId="157"/>
    <cellStyle name="_ET_STYLE_NoName_00__Book1_1 3 3" xfId="158"/>
    <cellStyle name="_ET_STYLE_NoName_00__Book1_1 4" xfId="159"/>
    <cellStyle name="_ET_STYLE_NoName_00__Book1_1 5" xfId="160"/>
    <cellStyle name="_ET_STYLE_NoName_00__Book1_1 6" xfId="161"/>
    <cellStyle name="_ET_STYLE_NoName_00__Book1_1_2014年辅警工资" xfId="162"/>
    <cellStyle name="_ET_STYLE_NoName_00__Book1_1_2014年辅警工资 2" xfId="163"/>
    <cellStyle name="_ET_STYLE_NoName_00__Book1_1_公安、消防、边防辅警员工资" xfId="164"/>
    <cellStyle name="_ET_STYLE_NoName_00__Book1_1_公安、消防、边防辅警员工资 2" xfId="165"/>
    <cellStyle name="_ET_STYLE_NoName_00__Book1_1_公安、消防、边防辅警员工资 2 2" xfId="166"/>
    <cellStyle name="_ET_STYLE_NoName_00__Book1_1_公安、消防、边防辅警员工资 3" xfId="167"/>
    <cellStyle name="_ET_STYLE_NoName_00__Book1_1_公安、消防、边防辅警员工资 3 2" xfId="168"/>
    <cellStyle name="_ET_STYLE_NoName_00__Book1_1_公安、消防、边防辅警员工资 4" xfId="169"/>
    <cellStyle name="_ET_STYLE_NoName_00__Book1_1_政法口" xfId="170"/>
    <cellStyle name="_ET_STYLE_NoName_00__Book1_1_政法口 2" xfId="171"/>
    <cellStyle name="_ET_STYLE_NoName_00__Book1_2014年辅警工资" xfId="172"/>
    <cellStyle name="_ET_STYLE_NoName_00__Book1_2014年辅警工资 2" xfId="173"/>
    <cellStyle name="_ET_STYLE_NoName_00__Book1_公安、消防、边防辅警员工资" xfId="174"/>
    <cellStyle name="_ET_STYLE_NoName_00__Book1_公安、消防、边防辅警员工资 2" xfId="175"/>
    <cellStyle name="_ET_STYLE_NoName_00__Book1_公安、消防、边防辅警员工资 2 2" xfId="176"/>
    <cellStyle name="_ET_STYLE_NoName_00__Book1_公安、消防、边防辅警员工资 3" xfId="177"/>
    <cellStyle name="_ET_STYLE_NoName_00__Book1_公安、消防、边防辅警员工资 3 2" xfId="178"/>
    <cellStyle name="_ET_STYLE_NoName_00__Book1_公安、消防、边防辅警员工资 4" xfId="179"/>
    <cellStyle name="_ET_STYLE_NoName_00__Book1_政法口" xfId="180"/>
    <cellStyle name="_ET_STYLE_NoName_00__Book1_政法口 2" xfId="181"/>
    <cellStyle name="_ET_STYLE_NoName_00__Sheet3" xfId="182"/>
    <cellStyle name="_ET_STYLE_NoName_00__Sheet3 2" xfId="183"/>
    <cellStyle name="_ET_STYLE_NoName_00__Sheet3 2 2" xfId="184"/>
    <cellStyle name="_ET_STYLE_NoName_00__Sheet3 2 3" xfId="185"/>
    <cellStyle name="_ET_STYLE_NoName_00__Sheet3 3" xfId="186"/>
    <cellStyle name="_ET_STYLE_NoName_00__Sheet3 3 2" xfId="187"/>
    <cellStyle name="_ET_STYLE_NoName_00__Sheet3 3 3" xfId="188"/>
    <cellStyle name="_ET_STYLE_NoName_00__Sheet3 4" xfId="189"/>
    <cellStyle name="_ET_STYLE_NoName_00__Sheet3 5" xfId="190"/>
    <cellStyle name="_ET_STYLE_NoName_00__Sheet3 6" xfId="191"/>
    <cellStyle name="_ET_STYLE_NoName_00__Sheet3_2014年辅警工资" xfId="192"/>
    <cellStyle name="_ET_STYLE_NoName_00__Sheet3_2014年辅警工资 2" xfId="193"/>
    <cellStyle name="_ET_STYLE_NoName_00__Sheet3_公安、消防、边防辅警员工资" xfId="194"/>
    <cellStyle name="_ET_STYLE_NoName_00__Sheet3_公安、消防、边防辅警员工资 2" xfId="195"/>
    <cellStyle name="_ET_STYLE_NoName_00__Sheet3_公安、消防、边防辅警员工资 2 2" xfId="196"/>
    <cellStyle name="_ET_STYLE_NoName_00__Sheet3_公安、消防、边防辅警员工资 3" xfId="197"/>
    <cellStyle name="_ET_STYLE_NoName_00__Sheet3_公安、消防、边防辅警员工资 3 2" xfId="198"/>
    <cellStyle name="_ET_STYLE_NoName_00__Sheet3_公安、消防、边防辅警员工资 4" xfId="199"/>
    <cellStyle name="_ET_STYLE_NoName_00__Sheet3_政法口" xfId="200"/>
    <cellStyle name="_ET_STYLE_NoName_00__Sheet3_政法口 2" xfId="201"/>
    <cellStyle name="_ET_STYLE_NoName_00__公安、消防、边防辅警员工资" xfId="202"/>
    <cellStyle name="_ET_STYLE_NoName_00__公安、消防、边防辅警员工资 2" xfId="203"/>
    <cellStyle name="_ET_STYLE_NoName_00__公安、消防、边防辅警员工资 2 2" xfId="204"/>
    <cellStyle name="_ET_STYLE_NoName_00__公安、消防、边防辅警员工资 3" xfId="205"/>
    <cellStyle name="_ET_STYLE_NoName_00__公安、消防、边防辅警员工资 3 2" xfId="206"/>
    <cellStyle name="_ET_STYLE_NoName_00__公安、消防、边防辅警员工资 4" xfId="207"/>
    <cellStyle name="_ET_STYLE_NoName_00__政法口" xfId="208"/>
    <cellStyle name="_ET_STYLE_NoName_00__政法口 2" xfId="209"/>
    <cellStyle name="_公安、消防、边防辅警员工资" xfId="210"/>
    <cellStyle name="_公安、消防、边防辅警员工资 2" xfId="211"/>
    <cellStyle name="_公安、消防、边防辅警员工资 2 2" xfId="212"/>
    <cellStyle name="_公安、消防、边防辅警员工资 3" xfId="213"/>
    <cellStyle name="_公安、消防、边防辅警员工资 3 2" xfId="214"/>
    <cellStyle name="_公安、消防、边防辅警员工资 4" xfId="215"/>
    <cellStyle name="_弱电系统设备配置报价清单" xfId="216"/>
    <cellStyle name="_弱电系统设备配置报价清单 2" xfId="217"/>
    <cellStyle name="_弱电系统设备配置报价清单 2 2" xfId="218"/>
    <cellStyle name="_弱电系统设备配置报价清单 2 3" xfId="219"/>
    <cellStyle name="_弱电系统设备配置报价清单 3" xfId="220"/>
    <cellStyle name="_弱电系统设备配置报价清单 3 2" xfId="221"/>
    <cellStyle name="_弱电系统设备配置报价清单 3 3" xfId="222"/>
    <cellStyle name="_弱电系统设备配置报价清单 4" xfId="223"/>
    <cellStyle name="_弱电系统设备配置报价清单 5" xfId="224"/>
    <cellStyle name="_弱电系统设备配置报价清单 6" xfId="225"/>
    <cellStyle name="_弱电系统设备配置报价清单_2014年辅警工资" xfId="226"/>
    <cellStyle name="_弱电系统设备配置报价清单_2014年辅警工资 2" xfId="227"/>
    <cellStyle name="_弱电系统设备配置报价清单_公安、消防、边防辅警员工资" xfId="228"/>
    <cellStyle name="_弱电系统设备配置报价清单_公安、消防、边防辅警员工资 2" xfId="229"/>
    <cellStyle name="_弱电系统设备配置报价清单_公安、消防、边防辅警员工资 2 2" xfId="230"/>
    <cellStyle name="_弱电系统设备配置报价清单_公安、消防、边防辅警员工资 3" xfId="231"/>
    <cellStyle name="_弱电系统设备配置报价清单_公安、消防、边防辅警员工资 3 2" xfId="232"/>
    <cellStyle name="_弱电系统设备配置报价清单_公安、消防、边防辅警员工资 4" xfId="233"/>
    <cellStyle name="_弱电系统设备配置报价清单_政法口" xfId="234"/>
    <cellStyle name="_弱电系统设备配置报价清单_政法口 2" xfId="235"/>
    <cellStyle name="0,0_x000d__x000a_NA_x000d__x000a_" xfId="236"/>
    <cellStyle name="0,0_x000d__x000a_NA_x000d__x000a_ 2" xfId="237"/>
    <cellStyle name="0,0_x000d__x000a_NA_x000d__x000a_ 2 2" xfId="238"/>
    <cellStyle name="0,0_x000d__x000a_NA_x000d__x000a_ 3" xfId="239"/>
    <cellStyle name="0,0_x000d__x000a_NA_x000d__x000a_ 4" xfId="240"/>
    <cellStyle name="0,0_x005f_x000d__x005f_x000a_NA_x005f_x000d__x005f_x000a_" xfId="241"/>
    <cellStyle name="20% - 强调文字颜色 1 10" xfId="242"/>
    <cellStyle name="20% - 强调文字颜色 1 10 2" xfId="243"/>
    <cellStyle name="20% - 强调文字颜色 1 10 2 2" xfId="244"/>
    <cellStyle name="20% - 强调文字颜色 1 10 3" xfId="245"/>
    <cellStyle name="20% - 强调文字颜色 1 10 4" xfId="246"/>
    <cellStyle name="20% - 强调文字颜色 1 11" xfId="247"/>
    <cellStyle name="20% - 强调文字颜色 1 11 2" xfId="248"/>
    <cellStyle name="20% - 强调文字颜色 1 11 2 2" xfId="249"/>
    <cellStyle name="20% - 强调文字颜色 1 11 3" xfId="250"/>
    <cellStyle name="20% - 强调文字颜色 1 11 4" xfId="251"/>
    <cellStyle name="20% - 强调文字颜色 1 12" xfId="252"/>
    <cellStyle name="20% - 强调文字颜色 1 12 2" xfId="253"/>
    <cellStyle name="20% - 强调文字颜色 1 12 2 2" xfId="254"/>
    <cellStyle name="20% - 强调文字颜色 1 12 3" xfId="255"/>
    <cellStyle name="20% - 强调文字颜色 1 12 4" xfId="256"/>
    <cellStyle name="20% - 强调文字颜色 1 13" xfId="257"/>
    <cellStyle name="20% - 强调文字颜色 1 13 2" xfId="258"/>
    <cellStyle name="20% - 强调文字颜色 1 13 2 2" xfId="259"/>
    <cellStyle name="20% - 强调文字颜色 1 13 3" xfId="260"/>
    <cellStyle name="20% - 强调文字颜色 1 13 4" xfId="261"/>
    <cellStyle name="20% - 强调文字颜色 1 14" xfId="262"/>
    <cellStyle name="20% - 强调文字颜色 1 14 2" xfId="263"/>
    <cellStyle name="20% - 强调文字颜色 1 15" xfId="264"/>
    <cellStyle name="20% - 强调文字颜色 1 15 2" xfId="265"/>
    <cellStyle name="20% - 强调文字颜色 1 16" xfId="266"/>
    <cellStyle name="20% - 强调文字颜色 1 16 2" xfId="267"/>
    <cellStyle name="20% - 强调文字颜色 1 17" xfId="268"/>
    <cellStyle name="20% - 强调文字颜色 1 17 2" xfId="269"/>
    <cellStyle name="20% - 强调文字颜色 1 18" xfId="270"/>
    <cellStyle name="20% - 强调文字颜色 1 18 2" xfId="271"/>
    <cellStyle name="20% - 强调文字颜色 1 19" xfId="272"/>
    <cellStyle name="20% - 强调文字颜色 1 2" xfId="273"/>
    <cellStyle name="20% - 强调文字颜色 1 2 10" xfId="274"/>
    <cellStyle name="20% - 强调文字颜色 1 2 11" xfId="275"/>
    <cellStyle name="20% - 强调文字颜色 1 2 12" xfId="276"/>
    <cellStyle name="20% - 强调文字颜色 1 2 13" xfId="277"/>
    <cellStyle name="20% - 强调文字颜色 1 2 14" xfId="278"/>
    <cellStyle name="20% - 强调文字颜色 1 2 15" xfId="279"/>
    <cellStyle name="20% - 强调文字颜色 1 2 2" xfId="280"/>
    <cellStyle name="20% - 强调文字颜色 1 2 2 2" xfId="281"/>
    <cellStyle name="20% - 强调文字颜色 1 2 2 3" xfId="282"/>
    <cellStyle name="20% - 强调文字颜色 1 2 3" xfId="283"/>
    <cellStyle name="20% - 强调文字颜色 1 2 3 2" xfId="284"/>
    <cellStyle name="20% - 强调文字颜色 1 2 4" xfId="285"/>
    <cellStyle name="20% - 强调文字颜色 1 2 4 2" xfId="286"/>
    <cellStyle name="20% - 强调文字颜色 1 2 5" xfId="287"/>
    <cellStyle name="20% - 强调文字颜色 1 2 5 2" xfId="288"/>
    <cellStyle name="20% - 强调文字颜色 1 2 6" xfId="289"/>
    <cellStyle name="20% - 强调文字颜色 1 2 6 2" xfId="290"/>
    <cellStyle name="20% - 强调文字颜色 1 2 6 3" xfId="291"/>
    <cellStyle name="20% - 强调文字颜色 1 2 7" xfId="292"/>
    <cellStyle name="20% - 强调文字颜色 1 2 8" xfId="293"/>
    <cellStyle name="20% - 强调文字颜色 1 2 8 2" xfId="294"/>
    <cellStyle name="20% - 强调文字颜色 1 2 9" xfId="295"/>
    <cellStyle name="20% - 强调文字颜色 1 3" xfId="296"/>
    <cellStyle name="20% - 强调文字颜色 1 3 2" xfId="297"/>
    <cellStyle name="20% - 强调文字颜色 1 3 2 2" xfId="298"/>
    <cellStyle name="20% - 强调文字颜色 1 3 2 3" xfId="299"/>
    <cellStyle name="20% - 强调文字颜色 1 3 3" xfId="300"/>
    <cellStyle name="20% - 强调文字颜色 1 3 4" xfId="301"/>
    <cellStyle name="20% - 强调文字颜色 1 3 5" xfId="302"/>
    <cellStyle name="20% - 强调文字颜色 1 4" xfId="303"/>
    <cellStyle name="20% - 强调文字颜色 1 4 2" xfId="304"/>
    <cellStyle name="20% - 强调文字颜色 1 4 2 2" xfId="305"/>
    <cellStyle name="20% - 强调文字颜色 1 4 2 3" xfId="306"/>
    <cellStyle name="20% - 强调文字颜色 1 4 3" xfId="307"/>
    <cellStyle name="20% - 强调文字颜色 1 4 4" xfId="308"/>
    <cellStyle name="20% - 强调文字颜色 1 4 5" xfId="309"/>
    <cellStyle name="20% - 强调文字颜色 1 5" xfId="310"/>
    <cellStyle name="20% - 强调文字颜色 1 5 2" xfId="311"/>
    <cellStyle name="20% - 强调文字颜色 1 5 2 2" xfId="312"/>
    <cellStyle name="20% - 强调文字颜色 1 5 2 3" xfId="313"/>
    <cellStyle name="20% - 强调文字颜色 1 5 3" xfId="314"/>
    <cellStyle name="20% - 强调文字颜色 1 5 4" xfId="315"/>
    <cellStyle name="20% - 强调文字颜色 1 5 5" xfId="316"/>
    <cellStyle name="20% - 强调文字颜色 1 6" xfId="317"/>
    <cellStyle name="20% - 强调文字颜色 1 6 2" xfId="318"/>
    <cellStyle name="20% - 强调文字颜色 1 6 2 2" xfId="319"/>
    <cellStyle name="20% - 强调文字颜色 1 6 2 3" xfId="320"/>
    <cellStyle name="20% - 强调文字颜色 1 6 3" xfId="321"/>
    <cellStyle name="20% - 强调文字颜色 1 6 4" xfId="322"/>
    <cellStyle name="20% - 强调文字颜色 1 6 5" xfId="323"/>
    <cellStyle name="20% - 强调文字颜色 1 7" xfId="324"/>
    <cellStyle name="20% - 强调文字颜色 1 7 2" xfId="325"/>
    <cellStyle name="20% - 强调文字颜色 1 7 2 2" xfId="326"/>
    <cellStyle name="20% - 强调文字颜色 1 7 2 3" xfId="327"/>
    <cellStyle name="20% - 强调文字颜色 1 7 3" xfId="328"/>
    <cellStyle name="20% - 强调文字颜色 1 7 4" xfId="329"/>
    <cellStyle name="20% - 强调文字颜色 1 7 5" xfId="330"/>
    <cellStyle name="20% - 强调文字颜色 1 8" xfId="331"/>
    <cellStyle name="20% - 强调文字颜色 1 8 2" xfId="332"/>
    <cellStyle name="20% - 强调文字颜色 1 8 2 2" xfId="333"/>
    <cellStyle name="20% - 强调文字颜色 1 8 2 3" xfId="334"/>
    <cellStyle name="20% - 强调文字颜色 1 8 3" xfId="335"/>
    <cellStyle name="20% - 强调文字颜色 1 8 4" xfId="336"/>
    <cellStyle name="20% - 强调文字颜色 1 8 5" xfId="337"/>
    <cellStyle name="20% - 强调文字颜色 1 9" xfId="338"/>
    <cellStyle name="20% - 强调文字颜色 1 9 2" xfId="339"/>
    <cellStyle name="20% - 强调文字颜色 1 9 2 2" xfId="340"/>
    <cellStyle name="20% - 强调文字颜色 1 9 3" xfId="341"/>
    <cellStyle name="20% - 强调文字颜色 1 9 4" xfId="342"/>
    <cellStyle name="20% - 强调文字颜色 2 10" xfId="343"/>
    <cellStyle name="20% - 强调文字颜色 2 10 2" xfId="344"/>
    <cellStyle name="20% - 强调文字颜色 2 10 2 2" xfId="345"/>
    <cellStyle name="20% - 强调文字颜色 2 10 3" xfId="346"/>
    <cellStyle name="20% - 强调文字颜色 2 10 4" xfId="347"/>
    <cellStyle name="20% - 强调文字颜色 2 11" xfId="348"/>
    <cellStyle name="20% - 强调文字颜色 2 11 2" xfId="349"/>
    <cellStyle name="20% - 强调文字颜色 2 11 2 2" xfId="350"/>
    <cellStyle name="20% - 强调文字颜色 2 11 3" xfId="351"/>
    <cellStyle name="20% - 强调文字颜色 2 11 4" xfId="352"/>
    <cellStyle name="20% - 强调文字颜色 2 12" xfId="353"/>
    <cellStyle name="20% - 强调文字颜色 2 12 2" xfId="354"/>
    <cellStyle name="20% - 强调文字颜色 2 12 2 2" xfId="355"/>
    <cellStyle name="20% - 强调文字颜色 2 12 3" xfId="356"/>
    <cellStyle name="20% - 强调文字颜色 2 12 4" xfId="357"/>
    <cellStyle name="20% - 强调文字颜色 2 13" xfId="358"/>
    <cellStyle name="20% - 强调文字颜色 2 13 2" xfId="359"/>
    <cellStyle name="20% - 强调文字颜色 2 13 2 2" xfId="360"/>
    <cellStyle name="20% - 强调文字颜色 2 13 3" xfId="361"/>
    <cellStyle name="20% - 强调文字颜色 2 13 4" xfId="362"/>
    <cellStyle name="20% - 强调文字颜色 2 14" xfId="363"/>
    <cellStyle name="20% - 强调文字颜色 2 14 2" xfId="364"/>
    <cellStyle name="20% - 强调文字颜色 2 15" xfId="365"/>
    <cellStyle name="20% - 强调文字颜色 2 15 2" xfId="366"/>
    <cellStyle name="20% - 强调文字颜色 2 16" xfId="367"/>
    <cellStyle name="20% - 强调文字颜色 2 16 2" xfId="368"/>
    <cellStyle name="20% - 强调文字颜色 2 17" xfId="369"/>
    <cellStyle name="20% - 强调文字颜色 2 17 2" xfId="370"/>
    <cellStyle name="20% - 强调文字颜色 2 18" xfId="371"/>
    <cellStyle name="20% - 强调文字颜色 2 18 2" xfId="372"/>
    <cellStyle name="20% - 强调文字颜色 2 19" xfId="373"/>
    <cellStyle name="20% - 强调文字颜色 2 2" xfId="374"/>
    <cellStyle name="20% - 强调文字颜色 2 2 10" xfId="375"/>
    <cellStyle name="20% - 强调文字颜色 2 2 11" xfId="376"/>
    <cellStyle name="20% - 强调文字颜色 2 2 12" xfId="377"/>
    <cellStyle name="20% - 强调文字颜色 2 2 13" xfId="378"/>
    <cellStyle name="20% - 强调文字颜色 2 2 14" xfId="379"/>
    <cellStyle name="20% - 强调文字颜色 2 2 15" xfId="380"/>
    <cellStyle name="20% - 强调文字颜色 2 2 2" xfId="381"/>
    <cellStyle name="20% - 强调文字颜色 2 2 2 2" xfId="382"/>
    <cellStyle name="20% - 强调文字颜色 2 2 2 3" xfId="383"/>
    <cellStyle name="20% - 强调文字颜色 2 2 3" xfId="384"/>
    <cellStyle name="20% - 强调文字颜色 2 2 3 2" xfId="385"/>
    <cellStyle name="20% - 强调文字颜色 2 2 4" xfId="386"/>
    <cellStyle name="20% - 强调文字颜色 2 2 4 2" xfId="387"/>
    <cellStyle name="20% - 强调文字颜色 2 2 5" xfId="388"/>
    <cellStyle name="20% - 强调文字颜色 2 2 5 2" xfId="389"/>
    <cellStyle name="20% - 强调文字颜色 2 2 6" xfId="390"/>
    <cellStyle name="20% - 强调文字颜色 2 2 6 2" xfId="391"/>
    <cellStyle name="20% - 强调文字颜色 2 2 6 3" xfId="392"/>
    <cellStyle name="20% - 强调文字颜色 2 2 7" xfId="393"/>
    <cellStyle name="20% - 强调文字颜色 2 2 8" xfId="394"/>
    <cellStyle name="20% - 强调文字颜色 2 2 8 2" xfId="395"/>
    <cellStyle name="20% - 强调文字颜色 2 2 9" xfId="396"/>
    <cellStyle name="20% - 强调文字颜色 2 3" xfId="397"/>
    <cellStyle name="20% - 强调文字颜色 2 3 2" xfId="398"/>
    <cellStyle name="20% - 强调文字颜色 2 3 2 2" xfId="399"/>
    <cellStyle name="20% - 强调文字颜色 2 3 2 3" xfId="400"/>
    <cellStyle name="20% - 强调文字颜色 2 3 3" xfId="401"/>
    <cellStyle name="20% - 强调文字颜色 2 3 4" xfId="402"/>
    <cellStyle name="20% - 强调文字颜色 2 3 5" xfId="403"/>
    <cellStyle name="20% - 强调文字颜色 2 4" xfId="404"/>
    <cellStyle name="20% - 强调文字颜色 2 4 2" xfId="405"/>
    <cellStyle name="20% - 强调文字颜色 2 4 2 2" xfId="406"/>
    <cellStyle name="20% - 强调文字颜色 2 4 2 3" xfId="407"/>
    <cellStyle name="20% - 强调文字颜色 2 4 3" xfId="408"/>
    <cellStyle name="20% - 强调文字颜色 2 4 4" xfId="409"/>
    <cellStyle name="20% - 强调文字颜色 2 4 5" xfId="410"/>
    <cellStyle name="20% - 强调文字颜色 2 5" xfId="411"/>
    <cellStyle name="20% - 强调文字颜色 2 5 2" xfId="412"/>
    <cellStyle name="20% - 强调文字颜色 2 5 2 2" xfId="413"/>
    <cellStyle name="20% - 强调文字颜色 2 5 2 3" xfId="414"/>
    <cellStyle name="20% - 强调文字颜色 2 5 3" xfId="415"/>
    <cellStyle name="20% - 强调文字颜色 2 5 4" xfId="416"/>
    <cellStyle name="20% - 强调文字颜色 2 5 5" xfId="417"/>
    <cellStyle name="20% - 强调文字颜色 2 6" xfId="418"/>
    <cellStyle name="20% - 强调文字颜色 2 6 2" xfId="419"/>
    <cellStyle name="20% - 强调文字颜色 2 6 2 2" xfId="420"/>
    <cellStyle name="20% - 强调文字颜色 2 6 2 3" xfId="421"/>
    <cellStyle name="20% - 强调文字颜色 2 6 3" xfId="422"/>
    <cellStyle name="20% - 强调文字颜色 2 6 4" xfId="423"/>
    <cellStyle name="20% - 强调文字颜色 2 6 5" xfId="424"/>
    <cellStyle name="20% - 强调文字颜色 2 7" xfId="425"/>
    <cellStyle name="20% - 强调文字颜色 2 7 2" xfId="426"/>
    <cellStyle name="20% - 强调文字颜色 2 7 2 2" xfId="427"/>
    <cellStyle name="20% - 强调文字颜色 2 7 2 3" xfId="428"/>
    <cellStyle name="20% - 强调文字颜色 2 7 3" xfId="429"/>
    <cellStyle name="20% - 强调文字颜色 2 7 4" xfId="430"/>
    <cellStyle name="20% - 强调文字颜色 2 7 5" xfId="431"/>
    <cellStyle name="20% - 强调文字颜色 2 8" xfId="432"/>
    <cellStyle name="20% - 强调文字颜色 2 8 2" xfId="433"/>
    <cellStyle name="20% - 强调文字颜色 2 8 2 2" xfId="434"/>
    <cellStyle name="20% - 强调文字颜色 2 8 2 3" xfId="435"/>
    <cellStyle name="20% - 强调文字颜色 2 8 3" xfId="436"/>
    <cellStyle name="20% - 强调文字颜色 2 8 4" xfId="437"/>
    <cellStyle name="20% - 强调文字颜色 2 8 5" xfId="438"/>
    <cellStyle name="20% - 强调文字颜色 2 9" xfId="439"/>
    <cellStyle name="20% - 强调文字颜色 2 9 2" xfId="440"/>
    <cellStyle name="20% - 强调文字颜色 2 9 2 2" xfId="441"/>
    <cellStyle name="20% - 强调文字颜色 2 9 3" xfId="442"/>
    <cellStyle name="20% - 强调文字颜色 2 9 4" xfId="443"/>
    <cellStyle name="20% - 强调文字颜色 3 10" xfId="444"/>
    <cellStyle name="20% - 强调文字颜色 3 10 2" xfId="445"/>
    <cellStyle name="20% - 强调文字颜色 3 10 2 2" xfId="446"/>
    <cellStyle name="20% - 强调文字颜色 3 10 3" xfId="447"/>
    <cellStyle name="20% - 强调文字颜色 3 10 4" xfId="448"/>
    <cellStyle name="20% - 强调文字颜色 3 11" xfId="449"/>
    <cellStyle name="20% - 强调文字颜色 3 11 2" xfId="450"/>
    <cellStyle name="20% - 强调文字颜色 3 11 2 2" xfId="451"/>
    <cellStyle name="20% - 强调文字颜色 3 11 3" xfId="452"/>
    <cellStyle name="20% - 强调文字颜色 3 11 4" xfId="453"/>
    <cellStyle name="20% - 强调文字颜色 3 12" xfId="454"/>
    <cellStyle name="20% - 强调文字颜色 3 12 2" xfId="455"/>
    <cellStyle name="20% - 强调文字颜色 3 12 2 2" xfId="456"/>
    <cellStyle name="20% - 强调文字颜色 3 12 3" xfId="457"/>
    <cellStyle name="20% - 强调文字颜色 3 12 4" xfId="458"/>
    <cellStyle name="20% - 强调文字颜色 3 13" xfId="459"/>
    <cellStyle name="20% - 强调文字颜色 3 13 2" xfId="460"/>
    <cellStyle name="20% - 强调文字颜色 3 13 2 2" xfId="461"/>
    <cellStyle name="20% - 强调文字颜色 3 13 3" xfId="462"/>
    <cellStyle name="20% - 强调文字颜色 3 13 4" xfId="463"/>
    <cellStyle name="20% - 强调文字颜色 3 14" xfId="464"/>
    <cellStyle name="20% - 强调文字颜色 3 14 2" xfId="465"/>
    <cellStyle name="20% - 强调文字颜色 3 15" xfId="466"/>
    <cellStyle name="20% - 强调文字颜色 3 15 2" xfId="467"/>
    <cellStyle name="20% - 强调文字颜色 3 16" xfId="468"/>
    <cellStyle name="20% - 强调文字颜色 3 16 2" xfId="469"/>
    <cellStyle name="20% - 强调文字颜色 3 17" xfId="470"/>
    <cellStyle name="20% - 强调文字颜色 3 17 2" xfId="471"/>
    <cellStyle name="20% - 强调文字颜色 3 18" xfId="472"/>
    <cellStyle name="20% - 强调文字颜色 3 18 2" xfId="473"/>
    <cellStyle name="20% - 强调文字颜色 3 19" xfId="474"/>
    <cellStyle name="20% - 强调文字颜色 3 2" xfId="475"/>
    <cellStyle name="20% - 强调文字颜色 3 2 10" xfId="476"/>
    <cellStyle name="20% - 强调文字颜色 3 2 11" xfId="477"/>
    <cellStyle name="20% - 强调文字颜色 3 2 12" xfId="478"/>
    <cellStyle name="20% - 强调文字颜色 3 2 13" xfId="479"/>
    <cellStyle name="20% - 强调文字颜色 3 2 14" xfId="480"/>
    <cellStyle name="20% - 强调文字颜色 3 2 15" xfId="481"/>
    <cellStyle name="20% - 强调文字颜色 3 2 2" xfId="482"/>
    <cellStyle name="20% - 强调文字颜色 3 2 2 2" xfId="483"/>
    <cellStyle name="20% - 强调文字颜色 3 2 2 3" xfId="484"/>
    <cellStyle name="20% - 强调文字颜色 3 2 3" xfId="485"/>
    <cellStyle name="20% - 强调文字颜色 3 2 3 2" xfId="486"/>
    <cellStyle name="20% - 强调文字颜色 3 2 4" xfId="487"/>
    <cellStyle name="20% - 强调文字颜色 3 2 4 2" xfId="488"/>
    <cellStyle name="20% - 强调文字颜色 3 2 5" xfId="489"/>
    <cellStyle name="20% - 强调文字颜色 3 2 5 2" xfId="490"/>
    <cellStyle name="20% - 强调文字颜色 3 2 6" xfId="491"/>
    <cellStyle name="20% - 强调文字颜色 3 2 6 2" xfId="492"/>
    <cellStyle name="20% - 强调文字颜色 3 2 6 3" xfId="493"/>
    <cellStyle name="20% - 强调文字颜色 3 2 7" xfId="494"/>
    <cellStyle name="20% - 强调文字颜色 3 2 8" xfId="495"/>
    <cellStyle name="20% - 强调文字颜色 3 2 8 2" xfId="496"/>
    <cellStyle name="20% - 强调文字颜色 3 2 9" xfId="497"/>
    <cellStyle name="20% - 强调文字颜色 3 3" xfId="498"/>
    <cellStyle name="20% - 强调文字颜色 3 3 2" xfId="499"/>
    <cellStyle name="20% - 强调文字颜色 3 3 2 2" xfId="500"/>
    <cellStyle name="20% - 强调文字颜色 3 3 2 3" xfId="501"/>
    <cellStyle name="20% - 强调文字颜色 3 3 3" xfId="502"/>
    <cellStyle name="20% - 强调文字颜色 3 3 4" xfId="503"/>
    <cellStyle name="20% - 强调文字颜色 3 3 5" xfId="504"/>
    <cellStyle name="20% - 强调文字颜色 3 4" xfId="505"/>
    <cellStyle name="20% - 强调文字颜色 3 4 2" xfId="506"/>
    <cellStyle name="20% - 强调文字颜色 3 4 2 2" xfId="507"/>
    <cellStyle name="20% - 强调文字颜色 3 4 2 3" xfId="508"/>
    <cellStyle name="20% - 强调文字颜色 3 4 3" xfId="509"/>
    <cellStyle name="20% - 强调文字颜色 3 4 4" xfId="510"/>
    <cellStyle name="20% - 强调文字颜色 3 4 5" xfId="511"/>
    <cellStyle name="20% - 强调文字颜色 3 5" xfId="512"/>
    <cellStyle name="20% - 强调文字颜色 3 5 2" xfId="513"/>
    <cellStyle name="20% - 强调文字颜色 3 5 2 2" xfId="514"/>
    <cellStyle name="20% - 强调文字颜色 3 5 2 3" xfId="515"/>
    <cellStyle name="20% - 强调文字颜色 3 5 3" xfId="516"/>
    <cellStyle name="20% - 强调文字颜色 3 5 4" xfId="517"/>
    <cellStyle name="20% - 强调文字颜色 3 5 5" xfId="518"/>
    <cellStyle name="20% - 强调文字颜色 3 6" xfId="519"/>
    <cellStyle name="20% - 强调文字颜色 3 6 2" xfId="520"/>
    <cellStyle name="20% - 强调文字颜色 3 6 2 2" xfId="521"/>
    <cellStyle name="20% - 强调文字颜色 3 6 2 3" xfId="522"/>
    <cellStyle name="20% - 强调文字颜色 3 6 3" xfId="523"/>
    <cellStyle name="20% - 强调文字颜色 3 6 4" xfId="524"/>
    <cellStyle name="20% - 强调文字颜色 3 6 5" xfId="525"/>
    <cellStyle name="20% - 强调文字颜色 3 7" xfId="526"/>
    <cellStyle name="20% - 强调文字颜色 3 7 2" xfId="527"/>
    <cellStyle name="20% - 强调文字颜色 3 7 2 2" xfId="528"/>
    <cellStyle name="20% - 强调文字颜色 3 7 2 3" xfId="529"/>
    <cellStyle name="20% - 强调文字颜色 3 7 3" xfId="530"/>
    <cellStyle name="20% - 强调文字颜色 3 7 4" xfId="531"/>
    <cellStyle name="20% - 强调文字颜色 3 7 5" xfId="532"/>
    <cellStyle name="20% - 强调文字颜色 3 8" xfId="533"/>
    <cellStyle name="20% - 强调文字颜色 3 8 2" xfId="534"/>
    <cellStyle name="20% - 强调文字颜色 3 8 2 2" xfId="535"/>
    <cellStyle name="20% - 强调文字颜色 3 8 2 3" xfId="536"/>
    <cellStyle name="20% - 强调文字颜色 3 8 3" xfId="537"/>
    <cellStyle name="20% - 强调文字颜色 3 8 4" xfId="538"/>
    <cellStyle name="20% - 强调文字颜色 3 8 5" xfId="539"/>
    <cellStyle name="20% - 强调文字颜色 3 9" xfId="540"/>
    <cellStyle name="20% - 强调文字颜色 3 9 2" xfId="541"/>
    <cellStyle name="20% - 强调文字颜色 3 9 2 2" xfId="542"/>
    <cellStyle name="20% - 强调文字颜色 3 9 3" xfId="543"/>
    <cellStyle name="20% - 强调文字颜色 3 9 4" xfId="544"/>
    <cellStyle name="20% - 强调文字颜色 4 10" xfId="545"/>
    <cellStyle name="20% - 强调文字颜色 4 10 2" xfId="546"/>
    <cellStyle name="20% - 强调文字颜色 4 10 2 2" xfId="547"/>
    <cellStyle name="20% - 强调文字颜色 4 10 3" xfId="548"/>
    <cellStyle name="20% - 强调文字颜色 4 10 4" xfId="549"/>
    <cellStyle name="20% - 强调文字颜色 4 11" xfId="550"/>
    <cellStyle name="20% - 强调文字颜色 4 11 2" xfId="551"/>
    <cellStyle name="20% - 强调文字颜色 4 11 2 2" xfId="552"/>
    <cellStyle name="20% - 强调文字颜色 4 11 3" xfId="553"/>
    <cellStyle name="20% - 强调文字颜色 4 11 4" xfId="554"/>
    <cellStyle name="20% - 强调文字颜色 4 12" xfId="555"/>
    <cellStyle name="20% - 强调文字颜色 4 12 2" xfId="556"/>
    <cellStyle name="20% - 强调文字颜色 4 12 2 2" xfId="557"/>
    <cellStyle name="20% - 强调文字颜色 4 12 3" xfId="558"/>
    <cellStyle name="20% - 强调文字颜色 4 12 4" xfId="559"/>
    <cellStyle name="20% - 强调文字颜色 4 13" xfId="560"/>
    <cellStyle name="20% - 强调文字颜色 4 13 2" xfId="561"/>
    <cellStyle name="20% - 强调文字颜色 4 13 2 2" xfId="562"/>
    <cellStyle name="20% - 强调文字颜色 4 13 3" xfId="563"/>
    <cellStyle name="20% - 强调文字颜色 4 13 4" xfId="564"/>
    <cellStyle name="20% - 强调文字颜色 4 14" xfId="565"/>
    <cellStyle name="20% - 强调文字颜色 4 14 2" xfId="566"/>
    <cellStyle name="20% - 强调文字颜色 4 15" xfId="567"/>
    <cellStyle name="20% - 强调文字颜色 4 15 2" xfId="568"/>
    <cellStyle name="20% - 强调文字颜色 4 16" xfId="569"/>
    <cellStyle name="20% - 强调文字颜色 4 16 2" xfId="570"/>
    <cellStyle name="20% - 强调文字颜色 4 17" xfId="571"/>
    <cellStyle name="20% - 强调文字颜色 4 17 2" xfId="572"/>
    <cellStyle name="20% - 强调文字颜色 4 18" xfId="573"/>
    <cellStyle name="20% - 强调文字颜色 4 18 2" xfId="574"/>
    <cellStyle name="20% - 强调文字颜色 4 19" xfId="575"/>
    <cellStyle name="20% - 强调文字颜色 4 2" xfId="576"/>
    <cellStyle name="20% - 强调文字颜色 4 2 10" xfId="577"/>
    <cellStyle name="20% - 强调文字颜色 4 2 11" xfId="578"/>
    <cellStyle name="20% - 强调文字颜色 4 2 12" xfId="579"/>
    <cellStyle name="20% - 强调文字颜色 4 2 13" xfId="580"/>
    <cellStyle name="20% - 强调文字颜色 4 2 14" xfId="581"/>
    <cellStyle name="20% - 强调文字颜色 4 2 15" xfId="582"/>
    <cellStyle name="20% - 强调文字颜色 4 2 2" xfId="583"/>
    <cellStyle name="20% - 强调文字颜色 4 2 2 2" xfId="584"/>
    <cellStyle name="20% - 强调文字颜色 4 2 2 3" xfId="585"/>
    <cellStyle name="20% - 强调文字颜色 4 2 3" xfId="586"/>
    <cellStyle name="20% - 强调文字颜色 4 2 3 2" xfId="587"/>
    <cellStyle name="20% - 强调文字颜色 4 2 4" xfId="588"/>
    <cellStyle name="20% - 强调文字颜色 4 2 4 2" xfId="589"/>
    <cellStyle name="20% - 强调文字颜色 4 2 5" xfId="590"/>
    <cellStyle name="20% - 强调文字颜色 4 2 5 2" xfId="591"/>
    <cellStyle name="20% - 强调文字颜色 4 2 6" xfId="592"/>
    <cellStyle name="20% - 强调文字颜色 4 2 6 2" xfId="593"/>
    <cellStyle name="20% - 强调文字颜色 4 2 6 3" xfId="594"/>
    <cellStyle name="20% - 强调文字颜色 4 2 7" xfId="595"/>
    <cellStyle name="20% - 强调文字颜色 4 2 8" xfId="596"/>
    <cellStyle name="20% - 强调文字颜色 4 2 8 2" xfId="597"/>
    <cellStyle name="20% - 强调文字颜色 4 2 9" xfId="598"/>
    <cellStyle name="20% - 强调文字颜色 4 3" xfId="599"/>
    <cellStyle name="20% - 强调文字颜色 4 3 2" xfId="600"/>
    <cellStyle name="20% - 强调文字颜色 4 3 2 2" xfId="601"/>
    <cellStyle name="20% - 强调文字颜色 4 3 2 3" xfId="602"/>
    <cellStyle name="20% - 强调文字颜色 4 3 3" xfId="603"/>
    <cellStyle name="20% - 强调文字颜色 4 3 4" xfId="604"/>
    <cellStyle name="20% - 强调文字颜色 4 3 5" xfId="605"/>
    <cellStyle name="20% - 强调文字颜色 4 4" xfId="606"/>
    <cellStyle name="20% - 强调文字颜色 4 4 2" xfId="607"/>
    <cellStyle name="20% - 强调文字颜色 4 4 2 2" xfId="608"/>
    <cellStyle name="20% - 强调文字颜色 4 4 2 3" xfId="609"/>
    <cellStyle name="20% - 强调文字颜色 4 4 3" xfId="610"/>
    <cellStyle name="20% - 强调文字颜色 4 4 4" xfId="611"/>
    <cellStyle name="20% - 强调文字颜色 4 4 5" xfId="612"/>
    <cellStyle name="20% - 强调文字颜色 4 5" xfId="613"/>
    <cellStyle name="20% - 强调文字颜色 4 5 2" xfId="614"/>
    <cellStyle name="20% - 强调文字颜色 4 5 2 2" xfId="615"/>
    <cellStyle name="20% - 强调文字颜色 4 5 2 3" xfId="616"/>
    <cellStyle name="20% - 强调文字颜色 4 5 3" xfId="617"/>
    <cellStyle name="20% - 强调文字颜色 4 5 4" xfId="618"/>
    <cellStyle name="20% - 强调文字颜色 4 5 5" xfId="619"/>
    <cellStyle name="20% - 强调文字颜色 4 6" xfId="620"/>
    <cellStyle name="20% - 强调文字颜色 4 6 2" xfId="621"/>
    <cellStyle name="20% - 强调文字颜色 4 6 2 2" xfId="622"/>
    <cellStyle name="20% - 强调文字颜色 4 6 2 3" xfId="623"/>
    <cellStyle name="20% - 强调文字颜色 4 6 3" xfId="624"/>
    <cellStyle name="20% - 强调文字颜色 4 6 4" xfId="625"/>
    <cellStyle name="20% - 强调文字颜色 4 6 5" xfId="626"/>
    <cellStyle name="20% - 强调文字颜色 4 7" xfId="627"/>
    <cellStyle name="20% - 强调文字颜色 4 7 2" xfId="628"/>
    <cellStyle name="20% - 强调文字颜色 4 7 2 2" xfId="629"/>
    <cellStyle name="20% - 强调文字颜色 4 7 2 3" xfId="630"/>
    <cellStyle name="20% - 强调文字颜色 4 7 3" xfId="631"/>
    <cellStyle name="20% - 强调文字颜色 4 7 4" xfId="632"/>
    <cellStyle name="20% - 强调文字颜色 4 7 5" xfId="633"/>
    <cellStyle name="20% - 强调文字颜色 4 8" xfId="634"/>
    <cellStyle name="20% - 强调文字颜色 4 8 2" xfId="635"/>
    <cellStyle name="20% - 强调文字颜色 4 8 2 2" xfId="636"/>
    <cellStyle name="20% - 强调文字颜色 4 8 2 3" xfId="637"/>
    <cellStyle name="20% - 强调文字颜色 4 8 3" xfId="638"/>
    <cellStyle name="20% - 强调文字颜色 4 8 4" xfId="639"/>
    <cellStyle name="20% - 强调文字颜色 4 8 5" xfId="640"/>
    <cellStyle name="20% - 强调文字颜色 4 9" xfId="641"/>
    <cellStyle name="20% - 强调文字颜色 4 9 2" xfId="642"/>
    <cellStyle name="20% - 强调文字颜色 4 9 2 2" xfId="643"/>
    <cellStyle name="20% - 强调文字颜色 4 9 3" xfId="644"/>
    <cellStyle name="20% - 强调文字颜色 4 9 4" xfId="645"/>
    <cellStyle name="20% - 强调文字颜色 5 10" xfId="646"/>
    <cellStyle name="20% - 强调文字颜色 5 10 2" xfId="647"/>
    <cellStyle name="20% - 强调文字颜色 5 10 2 2" xfId="648"/>
    <cellStyle name="20% - 强调文字颜色 5 10 3" xfId="649"/>
    <cellStyle name="20% - 强调文字颜色 5 10 4" xfId="650"/>
    <cellStyle name="20% - 强调文字颜色 5 11" xfId="651"/>
    <cellStyle name="20% - 强调文字颜色 5 11 2" xfId="652"/>
    <cellStyle name="20% - 强调文字颜色 5 11 2 2" xfId="653"/>
    <cellStyle name="20% - 强调文字颜色 5 11 3" xfId="654"/>
    <cellStyle name="20% - 强调文字颜色 5 11 4" xfId="655"/>
    <cellStyle name="20% - 强调文字颜色 5 12" xfId="656"/>
    <cellStyle name="20% - 强调文字颜色 5 12 2" xfId="657"/>
    <cellStyle name="20% - 强调文字颜色 5 12 2 2" xfId="658"/>
    <cellStyle name="20% - 强调文字颜色 5 12 3" xfId="659"/>
    <cellStyle name="20% - 强调文字颜色 5 12 4" xfId="660"/>
    <cellStyle name="20% - 强调文字颜色 5 13" xfId="661"/>
    <cellStyle name="20% - 强调文字颜色 5 13 2" xfId="662"/>
    <cellStyle name="20% - 强调文字颜色 5 13 2 2" xfId="663"/>
    <cellStyle name="20% - 强调文字颜色 5 13 3" xfId="664"/>
    <cellStyle name="20% - 强调文字颜色 5 13 4" xfId="665"/>
    <cellStyle name="20% - 强调文字颜色 5 14" xfId="666"/>
    <cellStyle name="20% - 强调文字颜色 5 14 2" xfId="667"/>
    <cellStyle name="20% - 强调文字颜色 5 15" xfId="668"/>
    <cellStyle name="20% - 强调文字颜色 5 15 2" xfId="669"/>
    <cellStyle name="20% - 强调文字颜色 5 16" xfId="670"/>
    <cellStyle name="20% - 强调文字颜色 5 16 2" xfId="671"/>
    <cellStyle name="20% - 强调文字颜色 5 17" xfId="672"/>
    <cellStyle name="20% - 强调文字颜色 5 17 2" xfId="673"/>
    <cellStyle name="20% - 强调文字颜色 5 18" xfId="674"/>
    <cellStyle name="20% - 强调文字颜色 5 18 2" xfId="675"/>
    <cellStyle name="20% - 强调文字颜色 5 19" xfId="676"/>
    <cellStyle name="20% - 强调文字颜色 5 2" xfId="677"/>
    <cellStyle name="20% - 强调文字颜色 5 2 10" xfId="678"/>
    <cellStyle name="20% - 强调文字颜色 5 2 11" xfId="679"/>
    <cellStyle name="20% - 强调文字颜色 5 2 12" xfId="680"/>
    <cellStyle name="20% - 强调文字颜色 5 2 13" xfId="681"/>
    <cellStyle name="20% - 强调文字颜色 5 2 14" xfId="682"/>
    <cellStyle name="20% - 强调文字颜色 5 2 15" xfId="683"/>
    <cellStyle name="20% - 强调文字颜色 5 2 2" xfId="684"/>
    <cellStyle name="20% - 强调文字颜色 5 2 2 2" xfId="685"/>
    <cellStyle name="20% - 强调文字颜色 5 2 2 3" xfId="686"/>
    <cellStyle name="20% - 强调文字颜色 5 2 3" xfId="687"/>
    <cellStyle name="20% - 强调文字颜色 5 2 4" xfId="688"/>
    <cellStyle name="20% - 强调文字颜色 5 2 4 2" xfId="689"/>
    <cellStyle name="20% - 强调文字颜色 5 2 5" xfId="690"/>
    <cellStyle name="20% - 强调文字颜色 5 2 6" xfId="691"/>
    <cellStyle name="20% - 强调文字颜色 5 2 7" xfId="692"/>
    <cellStyle name="20% - 强调文字颜色 5 2 8" xfId="693"/>
    <cellStyle name="20% - 强调文字颜色 5 2 9" xfId="694"/>
    <cellStyle name="20% - 强调文字颜色 5 3" xfId="695"/>
    <cellStyle name="20% - 强调文字颜色 5 3 2" xfId="696"/>
    <cellStyle name="20% - 强调文字颜色 5 3 2 2" xfId="697"/>
    <cellStyle name="20% - 强调文字颜色 5 3 2 3" xfId="698"/>
    <cellStyle name="20% - 强调文字颜色 5 3 3" xfId="699"/>
    <cellStyle name="20% - 强调文字颜色 5 3 4" xfId="700"/>
    <cellStyle name="20% - 强调文字颜色 5 3 5" xfId="701"/>
    <cellStyle name="20% - 强调文字颜色 5 4" xfId="702"/>
    <cellStyle name="20% - 强调文字颜色 5 4 2" xfId="703"/>
    <cellStyle name="20% - 强调文字颜色 5 4 2 2" xfId="704"/>
    <cellStyle name="20% - 强调文字颜色 5 4 2 3" xfId="705"/>
    <cellStyle name="20% - 强调文字颜色 5 4 3" xfId="706"/>
    <cellStyle name="20% - 强调文字颜色 5 4 4" xfId="707"/>
    <cellStyle name="20% - 强调文字颜色 5 4 5" xfId="708"/>
    <cellStyle name="20% - 强调文字颜色 5 5" xfId="709"/>
    <cellStyle name="20% - 强调文字颜色 5 5 2" xfId="710"/>
    <cellStyle name="20% - 强调文字颜色 5 5 2 2" xfId="711"/>
    <cellStyle name="20% - 强调文字颜色 5 5 2 3" xfId="712"/>
    <cellStyle name="20% - 强调文字颜色 5 5 3" xfId="713"/>
    <cellStyle name="20% - 强调文字颜色 5 5 4" xfId="714"/>
    <cellStyle name="20% - 强调文字颜色 5 5 5" xfId="715"/>
    <cellStyle name="20% - 强调文字颜色 5 6" xfId="716"/>
    <cellStyle name="20% - 强调文字颜色 5 6 2" xfId="717"/>
    <cellStyle name="20% - 强调文字颜色 5 6 2 2" xfId="718"/>
    <cellStyle name="20% - 强调文字颜色 5 6 2 3" xfId="719"/>
    <cellStyle name="20% - 强调文字颜色 5 6 3" xfId="720"/>
    <cellStyle name="20% - 强调文字颜色 5 6 4" xfId="721"/>
    <cellStyle name="20% - 强调文字颜色 5 6 5" xfId="722"/>
    <cellStyle name="20% - 强调文字颜色 5 7" xfId="723"/>
    <cellStyle name="20% - 强调文字颜色 5 7 2" xfId="724"/>
    <cellStyle name="20% - 强调文字颜色 5 7 2 2" xfId="725"/>
    <cellStyle name="20% - 强调文字颜色 5 7 2 3" xfId="726"/>
    <cellStyle name="20% - 强调文字颜色 5 7 3" xfId="727"/>
    <cellStyle name="20% - 强调文字颜色 5 7 4" xfId="728"/>
    <cellStyle name="20% - 强调文字颜色 5 7 5" xfId="729"/>
    <cellStyle name="20% - 强调文字颜色 5 8" xfId="730"/>
    <cellStyle name="20% - 强调文字颜色 5 8 2" xfId="731"/>
    <cellStyle name="20% - 强调文字颜色 5 8 2 2" xfId="732"/>
    <cellStyle name="20% - 强调文字颜色 5 8 2 3" xfId="733"/>
    <cellStyle name="20% - 强调文字颜色 5 8 3" xfId="734"/>
    <cellStyle name="20% - 强调文字颜色 5 8 4" xfId="735"/>
    <cellStyle name="20% - 强调文字颜色 5 8 5" xfId="736"/>
    <cellStyle name="20% - 强调文字颜色 5 9" xfId="737"/>
    <cellStyle name="20% - 强调文字颜色 5 9 2" xfId="738"/>
    <cellStyle name="20% - 强调文字颜色 5 9 2 2" xfId="739"/>
    <cellStyle name="20% - 强调文字颜色 5 9 3" xfId="740"/>
    <cellStyle name="20% - 强调文字颜色 5 9 4" xfId="741"/>
    <cellStyle name="20% - 强调文字颜色 6 10" xfId="742"/>
    <cellStyle name="20% - 强调文字颜色 6 10 2" xfId="743"/>
    <cellStyle name="20% - 强调文字颜色 6 10 2 2" xfId="744"/>
    <cellStyle name="20% - 强调文字颜色 6 10 3" xfId="745"/>
    <cellStyle name="20% - 强调文字颜色 6 10 4" xfId="746"/>
    <cellStyle name="20% - 强调文字颜色 6 11" xfId="747"/>
    <cellStyle name="20% - 强调文字颜色 6 11 2" xfId="748"/>
    <cellStyle name="20% - 强调文字颜色 6 11 2 2" xfId="749"/>
    <cellStyle name="20% - 强调文字颜色 6 11 3" xfId="750"/>
    <cellStyle name="20% - 强调文字颜色 6 11 4" xfId="751"/>
    <cellStyle name="20% - 强调文字颜色 6 12" xfId="752"/>
    <cellStyle name="20% - 强调文字颜色 6 12 2" xfId="753"/>
    <cellStyle name="20% - 强调文字颜色 6 12 2 2" xfId="754"/>
    <cellStyle name="20% - 强调文字颜色 6 12 3" xfId="755"/>
    <cellStyle name="20% - 强调文字颜色 6 12 4" xfId="756"/>
    <cellStyle name="20% - 强调文字颜色 6 13" xfId="757"/>
    <cellStyle name="20% - 强调文字颜色 6 13 2" xfId="758"/>
    <cellStyle name="20% - 强调文字颜色 6 13 2 2" xfId="759"/>
    <cellStyle name="20% - 强调文字颜色 6 13 3" xfId="760"/>
    <cellStyle name="20% - 强调文字颜色 6 13 4" xfId="761"/>
    <cellStyle name="20% - 强调文字颜色 6 14" xfId="762"/>
    <cellStyle name="20% - 强调文字颜色 6 14 2" xfId="763"/>
    <cellStyle name="20% - 强调文字颜色 6 15" xfId="764"/>
    <cellStyle name="20% - 强调文字颜色 6 15 2" xfId="765"/>
    <cellStyle name="20% - 强调文字颜色 6 16" xfId="766"/>
    <cellStyle name="20% - 强调文字颜色 6 16 2" xfId="767"/>
    <cellStyle name="20% - 强调文字颜色 6 17" xfId="768"/>
    <cellStyle name="20% - 强调文字颜色 6 17 2" xfId="769"/>
    <cellStyle name="20% - 强调文字颜色 6 18" xfId="770"/>
    <cellStyle name="20% - 强调文字颜色 6 18 2" xfId="771"/>
    <cellStyle name="20% - 强调文字颜色 6 19" xfId="772"/>
    <cellStyle name="20% - 强调文字颜色 6 2" xfId="773"/>
    <cellStyle name="20% - 强调文字颜色 6 2 10" xfId="774"/>
    <cellStyle name="20% - 强调文字颜色 6 2 11" xfId="775"/>
    <cellStyle name="20% - 强调文字颜色 6 2 12" xfId="776"/>
    <cellStyle name="20% - 强调文字颜色 6 2 13" xfId="777"/>
    <cellStyle name="20% - 强调文字颜色 6 2 14" xfId="778"/>
    <cellStyle name="20% - 强调文字颜色 6 2 15" xfId="779"/>
    <cellStyle name="20% - 强调文字颜色 6 2 2" xfId="780"/>
    <cellStyle name="20% - 强调文字颜色 6 2 2 2" xfId="781"/>
    <cellStyle name="20% - 强调文字颜色 6 2 2 3" xfId="782"/>
    <cellStyle name="20% - 强调文字颜色 6 2 3" xfId="783"/>
    <cellStyle name="20% - 强调文字颜色 6 2 4" xfId="784"/>
    <cellStyle name="20% - 强调文字颜色 6 2 4 2" xfId="785"/>
    <cellStyle name="20% - 强调文字颜色 6 2 5" xfId="786"/>
    <cellStyle name="20% - 强调文字颜色 6 2 6" xfId="787"/>
    <cellStyle name="20% - 强调文字颜色 6 2 7" xfId="788"/>
    <cellStyle name="20% - 强调文字颜色 6 2 8" xfId="789"/>
    <cellStyle name="20% - 强调文字颜色 6 2 9" xfId="790"/>
    <cellStyle name="20% - 强调文字颜色 6 3" xfId="791"/>
    <cellStyle name="20% - 强调文字颜色 6 3 2" xfId="792"/>
    <cellStyle name="20% - 强调文字颜色 6 3 2 2" xfId="793"/>
    <cellStyle name="20% - 强调文字颜色 6 3 2 3" xfId="794"/>
    <cellStyle name="20% - 强调文字颜色 6 3 3" xfId="795"/>
    <cellStyle name="20% - 强调文字颜色 6 3 4" xfId="796"/>
    <cellStyle name="20% - 强调文字颜色 6 3 5" xfId="797"/>
    <cellStyle name="20% - 强调文字颜色 6 4" xfId="798"/>
    <cellStyle name="20% - 强调文字颜色 6 4 2" xfId="799"/>
    <cellStyle name="20% - 强调文字颜色 6 4 2 2" xfId="800"/>
    <cellStyle name="20% - 强调文字颜色 6 4 2 3" xfId="801"/>
    <cellStyle name="20% - 强调文字颜色 6 4 3" xfId="802"/>
    <cellStyle name="20% - 强调文字颜色 6 4 4" xfId="803"/>
    <cellStyle name="20% - 强调文字颜色 6 4 5" xfId="804"/>
    <cellStyle name="20% - 强调文字颜色 6 5" xfId="805"/>
    <cellStyle name="20% - 强调文字颜色 6 5 2" xfId="806"/>
    <cellStyle name="20% - 强调文字颜色 6 5 2 2" xfId="807"/>
    <cellStyle name="20% - 强调文字颜色 6 5 2 3" xfId="808"/>
    <cellStyle name="20% - 强调文字颜色 6 5 3" xfId="809"/>
    <cellStyle name="20% - 强调文字颜色 6 5 4" xfId="810"/>
    <cellStyle name="20% - 强调文字颜色 6 5 5" xfId="811"/>
    <cellStyle name="20% - 强调文字颜色 6 6" xfId="812"/>
    <cellStyle name="20% - 强调文字颜色 6 6 2" xfId="813"/>
    <cellStyle name="20% - 强调文字颜色 6 6 2 2" xfId="814"/>
    <cellStyle name="20% - 强调文字颜色 6 6 2 3" xfId="815"/>
    <cellStyle name="20% - 强调文字颜色 6 6 3" xfId="816"/>
    <cellStyle name="20% - 强调文字颜色 6 6 4" xfId="817"/>
    <cellStyle name="20% - 强调文字颜色 6 6 5" xfId="818"/>
    <cellStyle name="20% - 强调文字颜色 6 7" xfId="819"/>
    <cellStyle name="20% - 强调文字颜色 6 7 2" xfId="820"/>
    <cellStyle name="20% - 强调文字颜色 6 7 2 2" xfId="821"/>
    <cellStyle name="20% - 强调文字颜色 6 7 2 3" xfId="822"/>
    <cellStyle name="20% - 强调文字颜色 6 7 3" xfId="823"/>
    <cellStyle name="20% - 强调文字颜色 6 7 4" xfId="824"/>
    <cellStyle name="20% - 强调文字颜色 6 7 5" xfId="825"/>
    <cellStyle name="20% - 强调文字颜色 6 8" xfId="826"/>
    <cellStyle name="20% - 强调文字颜色 6 8 2" xfId="827"/>
    <cellStyle name="20% - 强调文字颜色 6 8 2 2" xfId="828"/>
    <cellStyle name="20% - 强调文字颜色 6 8 2 3" xfId="829"/>
    <cellStyle name="20% - 强调文字颜色 6 8 3" xfId="830"/>
    <cellStyle name="20% - 强调文字颜色 6 8 4" xfId="831"/>
    <cellStyle name="20% - 强调文字颜色 6 8 5" xfId="832"/>
    <cellStyle name="20% - 强调文字颜色 6 9" xfId="833"/>
    <cellStyle name="20% - 强调文字颜色 6 9 2" xfId="834"/>
    <cellStyle name="20% - 强调文字颜色 6 9 2 2" xfId="835"/>
    <cellStyle name="20% - 强调文字颜色 6 9 3" xfId="836"/>
    <cellStyle name="20% - 强调文字颜色 6 9 4" xfId="837"/>
    <cellStyle name="20% - 着色 1 2" xfId="838"/>
    <cellStyle name="20% - 着色 1 2 2" xfId="839"/>
    <cellStyle name="20% - 着色 1 2 2 2" xfId="840"/>
    <cellStyle name="20% - 着色 1 2 3" xfId="841"/>
    <cellStyle name="20% - 着色 1 3" xfId="842"/>
    <cellStyle name="20% - 着色 2 2" xfId="843"/>
    <cellStyle name="20% - 着色 2 2 2" xfId="844"/>
    <cellStyle name="20% - 着色 2 2 2 2" xfId="845"/>
    <cellStyle name="20% - 着色 2 2 3" xfId="846"/>
    <cellStyle name="20% - 着色 2 3" xfId="847"/>
    <cellStyle name="20% - 着色 3 2" xfId="848"/>
    <cellStyle name="20% - 着色 3 2 2" xfId="849"/>
    <cellStyle name="20% - 着色 3 2 2 2" xfId="850"/>
    <cellStyle name="20% - 着色 3 2 3" xfId="851"/>
    <cellStyle name="20% - 着色 3 3" xfId="852"/>
    <cellStyle name="20% - 着色 4 2" xfId="853"/>
    <cellStyle name="20% - 着色 4 2 2" xfId="854"/>
    <cellStyle name="20% - 着色 4 2 2 2" xfId="855"/>
    <cellStyle name="20% - 着色 4 2 3" xfId="856"/>
    <cellStyle name="20% - 着色 4 3" xfId="857"/>
    <cellStyle name="20% - 着色 5 2" xfId="858"/>
    <cellStyle name="20% - 着色 5 2 2" xfId="859"/>
    <cellStyle name="20% - 着色 5 2 2 2" xfId="860"/>
    <cellStyle name="20% - 着色 5 2 3" xfId="861"/>
    <cellStyle name="20% - 着色 5 3" xfId="862"/>
    <cellStyle name="20% - 着色 6 2" xfId="863"/>
    <cellStyle name="20% - 着色 6 2 2" xfId="864"/>
    <cellStyle name="20% - 着色 6 2 2 2" xfId="865"/>
    <cellStyle name="20% - 着色 6 2 3" xfId="866"/>
    <cellStyle name="20% - 着色 6 3" xfId="867"/>
    <cellStyle name="40% - 强调文字颜色 1 10" xfId="868"/>
    <cellStyle name="40% - 强调文字颜色 1 10 2" xfId="869"/>
    <cellStyle name="40% - 强调文字颜色 1 10 2 2" xfId="870"/>
    <cellStyle name="40% - 强调文字颜色 1 10 3" xfId="871"/>
    <cellStyle name="40% - 强调文字颜色 1 10 4" xfId="872"/>
    <cellStyle name="40% - 强调文字颜色 1 11" xfId="873"/>
    <cellStyle name="40% - 强调文字颜色 1 11 2" xfId="874"/>
    <cellStyle name="40% - 强调文字颜色 1 11 2 2" xfId="875"/>
    <cellStyle name="40% - 强调文字颜色 1 11 3" xfId="876"/>
    <cellStyle name="40% - 强调文字颜色 1 11 4" xfId="877"/>
    <cellStyle name="40% - 强调文字颜色 1 12" xfId="878"/>
    <cellStyle name="40% - 强调文字颜色 1 12 2" xfId="879"/>
    <cellStyle name="40% - 强调文字颜色 1 12 2 2" xfId="880"/>
    <cellStyle name="40% - 强调文字颜色 1 12 3" xfId="881"/>
    <cellStyle name="40% - 强调文字颜色 1 12 4" xfId="882"/>
    <cellStyle name="40% - 强调文字颜色 1 13" xfId="883"/>
    <cellStyle name="40% - 强调文字颜色 1 13 2" xfId="884"/>
    <cellStyle name="40% - 强调文字颜色 1 13 2 2" xfId="885"/>
    <cellStyle name="40% - 强调文字颜色 1 13 3" xfId="886"/>
    <cellStyle name="40% - 强调文字颜色 1 13 4" xfId="887"/>
    <cellStyle name="40% - 强调文字颜色 1 14" xfId="888"/>
    <cellStyle name="40% - 强调文字颜色 1 14 2" xfId="889"/>
    <cellStyle name="40% - 强调文字颜色 1 15" xfId="890"/>
    <cellStyle name="40% - 强调文字颜色 1 15 2" xfId="891"/>
    <cellStyle name="40% - 强调文字颜色 1 16" xfId="892"/>
    <cellStyle name="40% - 强调文字颜色 1 16 2" xfId="893"/>
    <cellStyle name="40% - 强调文字颜色 1 17" xfId="894"/>
    <cellStyle name="40% - 强调文字颜色 1 17 2" xfId="895"/>
    <cellStyle name="40% - 强调文字颜色 1 18" xfId="896"/>
    <cellStyle name="40% - 强调文字颜色 1 18 2" xfId="897"/>
    <cellStyle name="40% - 强调文字颜色 1 19" xfId="898"/>
    <cellStyle name="40% - 强调文字颜色 1 2" xfId="899"/>
    <cellStyle name="40% - 强调文字颜色 1 2 10" xfId="900"/>
    <cellStyle name="40% - 强调文字颜色 1 2 11" xfId="901"/>
    <cellStyle name="40% - 强调文字颜色 1 2 12" xfId="902"/>
    <cellStyle name="40% - 强调文字颜色 1 2 13" xfId="903"/>
    <cellStyle name="40% - 强调文字颜色 1 2 14" xfId="904"/>
    <cellStyle name="40% - 强调文字颜色 1 2 15" xfId="905"/>
    <cellStyle name="40% - 强调文字颜色 1 2 2" xfId="906"/>
    <cellStyle name="40% - 强调文字颜色 1 2 2 2" xfId="907"/>
    <cellStyle name="40% - 强调文字颜色 1 2 2 3" xfId="908"/>
    <cellStyle name="40% - 强调文字颜色 1 2 3" xfId="909"/>
    <cellStyle name="40% - 强调文字颜色 1 2 3 2" xfId="910"/>
    <cellStyle name="40% - 强调文字颜色 1 2 4" xfId="911"/>
    <cellStyle name="40% - 强调文字颜色 1 2 4 2" xfId="912"/>
    <cellStyle name="40% - 强调文字颜色 1 2 5" xfId="913"/>
    <cellStyle name="40% - 强调文字颜色 1 2 5 2" xfId="914"/>
    <cellStyle name="40% - 强调文字颜色 1 2 6" xfId="915"/>
    <cellStyle name="40% - 强调文字颜色 1 2 6 2" xfId="916"/>
    <cellStyle name="40% - 强调文字颜色 1 2 6 3" xfId="917"/>
    <cellStyle name="40% - 强调文字颜色 1 2 7" xfId="918"/>
    <cellStyle name="40% - 强调文字颜色 1 2 8" xfId="919"/>
    <cellStyle name="40% - 强调文字颜色 1 2 8 2" xfId="920"/>
    <cellStyle name="40% - 强调文字颜色 1 2 9" xfId="921"/>
    <cellStyle name="40% - 强调文字颜色 1 3" xfId="922"/>
    <cellStyle name="40% - 强调文字颜色 1 3 2" xfId="923"/>
    <cellStyle name="40% - 强调文字颜色 1 3 2 2" xfId="924"/>
    <cellStyle name="40% - 强调文字颜色 1 3 2 3" xfId="925"/>
    <cellStyle name="40% - 强调文字颜色 1 3 3" xfId="926"/>
    <cellStyle name="40% - 强调文字颜色 1 3 4" xfId="927"/>
    <cellStyle name="40% - 强调文字颜色 1 3 5" xfId="928"/>
    <cellStyle name="40% - 强调文字颜色 1 4" xfId="929"/>
    <cellStyle name="40% - 强调文字颜色 1 4 2" xfId="930"/>
    <cellStyle name="40% - 强调文字颜色 1 4 2 2" xfId="931"/>
    <cellStyle name="40% - 强调文字颜色 1 4 2 3" xfId="932"/>
    <cellStyle name="40% - 强调文字颜色 1 4 3" xfId="933"/>
    <cellStyle name="40% - 强调文字颜色 1 4 4" xfId="934"/>
    <cellStyle name="40% - 强调文字颜色 1 4 5" xfId="935"/>
    <cellStyle name="40% - 强调文字颜色 1 5" xfId="936"/>
    <cellStyle name="40% - 强调文字颜色 1 5 2" xfId="937"/>
    <cellStyle name="40% - 强调文字颜色 1 5 2 2" xfId="938"/>
    <cellStyle name="40% - 强调文字颜色 1 5 2 3" xfId="939"/>
    <cellStyle name="40% - 强调文字颜色 1 5 3" xfId="940"/>
    <cellStyle name="40% - 强调文字颜色 1 5 4" xfId="941"/>
    <cellStyle name="40% - 强调文字颜色 1 5 5" xfId="942"/>
    <cellStyle name="40% - 强调文字颜色 1 6" xfId="943"/>
    <cellStyle name="40% - 强调文字颜色 1 6 2" xfId="944"/>
    <cellStyle name="40% - 强调文字颜色 1 6 2 2" xfId="945"/>
    <cellStyle name="40% - 强调文字颜色 1 6 2 3" xfId="946"/>
    <cellStyle name="40% - 强调文字颜色 1 6 3" xfId="947"/>
    <cellStyle name="40% - 强调文字颜色 1 6 4" xfId="948"/>
    <cellStyle name="40% - 强调文字颜色 1 6 5" xfId="949"/>
    <cellStyle name="40% - 强调文字颜色 1 7" xfId="950"/>
    <cellStyle name="40% - 强调文字颜色 1 7 2" xfId="951"/>
    <cellStyle name="40% - 强调文字颜色 1 7 2 2" xfId="952"/>
    <cellStyle name="40% - 强调文字颜色 1 7 2 3" xfId="953"/>
    <cellStyle name="40% - 强调文字颜色 1 7 3" xfId="954"/>
    <cellStyle name="40% - 强调文字颜色 1 7 4" xfId="955"/>
    <cellStyle name="40% - 强调文字颜色 1 7 5" xfId="956"/>
    <cellStyle name="40% - 强调文字颜色 1 8" xfId="957"/>
    <cellStyle name="40% - 强调文字颜色 1 8 2" xfId="958"/>
    <cellStyle name="40% - 强调文字颜色 1 8 2 2" xfId="959"/>
    <cellStyle name="40% - 强调文字颜色 1 8 2 3" xfId="960"/>
    <cellStyle name="40% - 强调文字颜色 1 8 3" xfId="961"/>
    <cellStyle name="40% - 强调文字颜色 1 8 4" xfId="962"/>
    <cellStyle name="40% - 强调文字颜色 1 8 5" xfId="963"/>
    <cellStyle name="40% - 强调文字颜色 1 9" xfId="964"/>
    <cellStyle name="40% - 强调文字颜色 1 9 2" xfId="965"/>
    <cellStyle name="40% - 强调文字颜色 1 9 2 2" xfId="966"/>
    <cellStyle name="40% - 强调文字颜色 1 9 3" xfId="967"/>
    <cellStyle name="40% - 强调文字颜色 1 9 4" xfId="968"/>
    <cellStyle name="40% - 强调文字颜色 2 10" xfId="969"/>
    <cellStyle name="40% - 强调文字颜色 2 10 2" xfId="970"/>
    <cellStyle name="40% - 强调文字颜色 2 10 2 2" xfId="971"/>
    <cellStyle name="40% - 强调文字颜色 2 10 3" xfId="972"/>
    <cellStyle name="40% - 强调文字颜色 2 10 4" xfId="973"/>
    <cellStyle name="40% - 强调文字颜色 2 11" xfId="974"/>
    <cellStyle name="40% - 强调文字颜色 2 11 2" xfId="975"/>
    <cellStyle name="40% - 强调文字颜色 2 11 2 2" xfId="976"/>
    <cellStyle name="40% - 强调文字颜色 2 11 3" xfId="977"/>
    <cellStyle name="40% - 强调文字颜色 2 11 4" xfId="978"/>
    <cellStyle name="40% - 强调文字颜色 2 12" xfId="979"/>
    <cellStyle name="40% - 强调文字颜色 2 12 2" xfId="980"/>
    <cellStyle name="40% - 强调文字颜色 2 12 2 2" xfId="981"/>
    <cellStyle name="40% - 强调文字颜色 2 12 3" xfId="982"/>
    <cellStyle name="40% - 强调文字颜色 2 12 4" xfId="983"/>
    <cellStyle name="40% - 强调文字颜色 2 13" xfId="984"/>
    <cellStyle name="40% - 强调文字颜色 2 13 2" xfId="985"/>
    <cellStyle name="40% - 强调文字颜色 2 13 2 2" xfId="986"/>
    <cellStyle name="40% - 强调文字颜色 2 13 3" xfId="987"/>
    <cellStyle name="40% - 强调文字颜色 2 13 4" xfId="988"/>
    <cellStyle name="40% - 强调文字颜色 2 14" xfId="989"/>
    <cellStyle name="40% - 强调文字颜色 2 14 2" xfId="990"/>
    <cellStyle name="40% - 强调文字颜色 2 15" xfId="991"/>
    <cellStyle name="40% - 强调文字颜色 2 15 2" xfId="992"/>
    <cellStyle name="40% - 强调文字颜色 2 16" xfId="993"/>
    <cellStyle name="40% - 强调文字颜色 2 16 2" xfId="994"/>
    <cellStyle name="40% - 强调文字颜色 2 17" xfId="995"/>
    <cellStyle name="40% - 强调文字颜色 2 17 2" xfId="996"/>
    <cellStyle name="40% - 强调文字颜色 2 18" xfId="997"/>
    <cellStyle name="40% - 强调文字颜色 2 18 2" xfId="998"/>
    <cellStyle name="40% - 强调文字颜色 2 19" xfId="999"/>
    <cellStyle name="40% - 强调文字颜色 2 2" xfId="1000"/>
    <cellStyle name="40% - 强调文字颜色 2 2 10" xfId="1001"/>
    <cellStyle name="40% - 强调文字颜色 2 2 11" xfId="1002"/>
    <cellStyle name="40% - 强调文字颜色 2 2 12" xfId="1003"/>
    <cellStyle name="40% - 强调文字颜色 2 2 13" xfId="1004"/>
    <cellStyle name="40% - 强调文字颜色 2 2 14" xfId="1005"/>
    <cellStyle name="40% - 强调文字颜色 2 2 15" xfId="1006"/>
    <cellStyle name="40% - 强调文字颜色 2 2 2" xfId="1007"/>
    <cellStyle name="40% - 强调文字颜色 2 2 2 2" xfId="1008"/>
    <cellStyle name="40% - 强调文字颜色 2 2 2 3" xfId="1009"/>
    <cellStyle name="40% - 强调文字颜色 2 2 3" xfId="1010"/>
    <cellStyle name="40% - 强调文字颜色 2 2 4" xfId="1011"/>
    <cellStyle name="40% - 强调文字颜色 2 2 4 2" xfId="1012"/>
    <cellStyle name="40% - 强调文字颜色 2 2 5" xfId="1013"/>
    <cellStyle name="40% - 强调文字颜色 2 2 6" xfId="1014"/>
    <cellStyle name="40% - 强调文字颜色 2 2 7" xfId="1015"/>
    <cellStyle name="40% - 强调文字颜色 2 2 8" xfId="1016"/>
    <cellStyle name="40% - 强调文字颜色 2 2 9" xfId="1017"/>
    <cellStyle name="40% - 强调文字颜色 2 3" xfId="1018"/>
    <cellStyle name="40% - 强调文字颜色 2 3 2" xfId="1019"/>
    <cellStyle name="40% - 强调文字颜色 2 3 2 2" xfId="1020"/>
    <cellStyle name="40% - 强调文字颜色 2 3 2 3" xfId="1021"/>
    <cellStyle name="40% - 强调文字颜色 2 3 3" xfId="1022"/>
    <cellStyle name="40% - 强调文字颜色 2 3 4" xfId="1023"/>
    <cellStyle name="40% - 强调文字颜色 2 3 5" xfId="1024"/>
    <cellStyle name="40% - 强调文字颜色 2 4" xfId="1025"/>
    <cellStyle name="40% - 强调文字颜色 2 4 2" xfId="1026"/>
    <cellStyle name="40% - 强调文字颜色 2 4 2 2" xfId="1027"/>
    <cellStyle name="40% - 强调文字颜色 2 4 2 3" xfId="1028"/>
    <cellStyle name="40% - 强调文字颜色 2 4 3" xfId="1029"/>
    <cellStyle name="40% - 强调文字颜色 2 4 4" xfId="1030"/>
    <cellStyle name="40% - 强调文字颜色 2 4 5" xfId="1031"/>
    <cellStyle name="40% - 强调文字颜色 2 5" xfId="1032"/>
    <cellStyle name="40% - 强调文字颜色 2 5 2" xfId="1033"/>
    <cellStyle name="40% - 强调文字颜色 2 5 2 2" xfId="1034"/>
    <cellStyle name="40% - 强调文字颜色 2 5 2 3" xfId="1035"/>
    <cellStyle name="40% - 强调文字颜色 2 5 3" xfId="1036"/>
    <cellStyle name="40% - 强调文字颜色 2 5 4" xfId="1037"/>
    <cellStyle name="40% - 强调文字颜色 2 5 5" xfId="1038"/>
    <cellStyle name="40% - 强调文字颜色 2 6" xfId="1039"/>
    <cellStyle name="40% - 强调文字颜色 2 6 2" xfId="1040"/>
    <cellStyle name="40% - 强调文字颜色 2 6 2 2" xfId="1041"/>
    <cellStyle name="40% - 强调文字颜色 2 6 2 3" xfId="1042"/>
    <cellStyle name="40% - 强调文字颜色 2 6 3" xfId="1043"/>
    <cellStyle name="40% - 强调文字颜色 2 6 4" xfId="1044"/>
    <cellStyle name="40% - 强调文字颜色 2 6 5" xfId="1045"/>
    <cellStyle name="40% - 强调文字颜色 2 7" xfId="1046"/>
    <cellStyle name="40% - 强调文字颜色 2 7 2" xfId="1047"/>
    <cellStyle name="40% - 强调文字颜色 2 7 2 2" xfId="1048"/>
    <cellStyle name="40% - 强调文字颜色 2 7 2 3" xfId="1049"/>
    <cellStyle name="40% - 强调文字颜色 2 7 3" xfId="1050"/>
    <cellStyle name="40% - 强调文字颜色 2 7 4" xfId="1051"/>
    <cellStyle name="40% - 强调文字颜色 2 7 5" xfId="1052"/>
    <cellStyle name="40% - 强调文字颜色 2 8" xfId="1053"/>
    <cellStyle name="40% - 强调文字颜色 2 8 2" xfId="1054"/>
    <cellStyle name="40% - 强调文字颜色 2 8 2 2" xfId="1055"/>
    <cellStyle name="40% - 强调文字颜色 2 8 2 3" xfId="1056"/>
    <cellStyle name="40% - 强调文字颜色 2 8 3" xfId="1057"/>
    <cellStyle name="40% - 强调文字颜色 2 8 4" xfId="1058"/>
    <cellStyle name="40% - 强调文字颜色 2 8 5" xfId="1059"/>
    <cellStyle name="40% - 强调文字颜色 2 9" xfId="1060"/>
    <cellStyle name="40% - 强调文字颜色 2 9 2" xfId="1061"/>
    <cellStyle name="40% - 强调文字颜色 2 9 2 2" xfId="1062"/>
    <cellStyle name="40% - 强调文字颜色 2 9 3" xfId="1063"/>
    <cellStyle name="40% - 强调文字颜色 2 9 4" xfId="1064"/>
    <cellStyle name="40% - 强调文字颜色 3 10" xfId="1065"/>
    <cellStyle name="40% - 强调文字颜色 3 10 2" xfId="1066"/>
    <cellStyle name="40% - 强调文字颜色 3 10 2 2" xfId="1067"/>
    <cellStyle name="40% - 强调文字颜色 3 10 3" xfId="1068"/>
    <cellStyle name="40% - 强调文字颜色 3 10 4" xfId="1069"/>
    <cellStyle name="40% - 强调文字颜色 3 11" xfId="1070"/>
    <cellStyle name="40% - 强调文字颜色 3 11 2" xfId="1071"/>
    <cellStyle name="40% - 强调文字颜色 3 11 2 2" xfId="1072"/>
    <cellStyle name="40% - 强调文字颜色 3 11 3" xfId="1073"/>
    <cellStyle name="40% - 强调文字颜色 3 11 4" xfId="1074"/>
    <cellStyle name="40% - 强调文字颜色 3 12" xfId="1075"/>
    <cellStyle name="40% - 强调文字颜色 3 12 2" xfId="1076"/>
    <cellStyle name="40% - 强调文字颜色 3 12 2 2" xfId="1077"/>
    <cellStyle name="40% - 强调文字颜色 3 12 3" xfId="1078"/>
    <cellStyle name="40% - 强调文字颜色 3 12 4" xfId="1079"/>
    <cellStyle name="40% - 强调文字颜色 3 13" xfId="1080"/>
    <cellStyle name="40% - 强调文字颜色 3 13 2" xfId="1081"/>
    <cellStyle name="40% - 强调文字颜色 3 13 2 2" xfId="1082"/>
    <cellStyle name="40% - 强调文字颜色 3 13 3" xfId="1083"/>
    <cellStyle name="40% - 强调文字颜色 3 13 4" xfId="1084"/>
    <cellStyle name="40% - 强调文字颜色 3 14" xfId="1085"/>
    <cellStyle name="40% - 强调文字颜色 3 14 2" xfId="1086"/>
    <cellStyle name="40% - 强调文字颜色 3 15" xfId="1087"/>
    <cellStyle name="40% - 强调文字颜色 3 15 2" xfId="1088"/>
    <cellStyle name="40% - 强调文字颜色 3 16" xfId="1089"/>
    <cellStyle name="40% - 强调文字颜色 3 16 2" xfId="1090"/>
    <cellStyle name="40% - 强调文字颜色 3 17" xfId="1091"/>
    <cellStyle name="40% - 强调文字颜色 3 17 2" xfId="1092"/>
    <cellStyle name="40% - 强调文字颜色 3 18" xfId="1093"/>
    <cellStyle name="40% - 强调文字颜色 3 18 2" xfId="1094"/>
    <cellStyle name="40% - 强调文字颜色 3 19" xfId="1095"/>
    <cellStyle name="40% - 强调文字颜色 3 2" xfId="1096"/>
    <cellStyle name="40% - 强调文字颜色 3 2 10" xfId="1097"/>
    <cellStyle name="40% - 强调文字颜色 3 2 11" xfId="1098"/>
    <cellStyle name="40% - 强调文字颜色 3 2 12" xfId="1099"/>
    <cellStyle name="40% - 强调文字颜色 3 2 13" xfId="1100"/>
    <cellStyle name="40% - 强调文字颜色 3 2 14" xfId="1101"/>
    <cellStyle name="40% - 强调文字颜色 3 2 15" xfId="1102"/>
    <cellStyle name="40% - 强调文字颜色 3 2 2" xfId="1103"/>
    <cellStyle name="40% - 强调文字颜色 3 2 2 2" xfId="1104"/>
    <cellStyle name="40% - 强调文字颜色 3 2 2 3" xfId="1105"/>
    <cellStyle name="40% - 强调文字颜色 3 2 3" xfId="1106"/>
    <cellStyle name="40% - 强调文字颜色 3 2 3 2" xfId="1107"/>
    <cellStyle name="40% - 强调文字颜色 3 2 4" xfId="1108"/>
    <cellStyle name="40% - 强调文字颜色 3 2 4 2" xfId="1109"/>
    <cellStyle name="40% - 强调文字颜色 3 2 5" xfId="1110"/>
    <cellStyle name="40% - 强调文字颜色 3 2 5 2" xfId="1111"/>
    <cellStyle name="40% - 强调文字颜色 3 2 6" xfId="1112"/>
    <cellStyle name="40% - 强调文字颜色 3 2 6 2" xfId="1113"/>
    <cellStyle name="40% - 强调文字颜色 3 2 6 3" xfId="1114"/>
    <cellStyle name="40% - 强调文字颜色 3 2 7" xfId="1115"/>
    <cellStyle name="40% - 强调文字颜色 3 2 8" xfId="1116"/>
    <cellStyle name="40% - 强调文字颜色 3 2 8 2" xfId="1117"/>
    <cellStyle name="40% - 强调文字颜色 3 2 9" xfId="1118"/>
    <cellStyle name="40% - 强调文字颜色 3 3" xfId="1119"/>
    <cellStyle name="40% - 强调文字颜色 3 3 2" xfId="1120"/>
    <cellStyle name="40% - 强调文字颜色 3 3 2 2" xfId="1121"/>
    <cellStyle name="40% - 强调文字颜色 3 3 2 3" xfId="1122"/>
    <cellStyle name="40% - 强调文字颜色 3 3 3" xfId="1123"/>
    <cellStyle name="40% - 强调文字颜色 3 3 4" xfId="1124"/>
    <cellStyle name="40% - 强调文字颜色 3 3 5" xfId="1125"/>
    <cellStyle name="40% - 强调文字颜色 3 4" xfId="1126"/>
    <cellStyle name="40% - 强调文字颜色 3 4 2" xfId="1127"/>
    <cellStyle name="40% - 强调文字颜色 3 4 2 2" xfId="1128"/>
    <cellStyle name="40% - 强调文字颜色 3 4 2 3" xfId="1129"/>
    <cellStyle name="40% - 强调文字颜色 3 4 3" xfId="1130"/>
    <cellStyle name="40% - 强调文字颜色 3 4 4" xfId="1131"/>
    <cellStyle name="40% - 强调文字颜色 3 4 5" xfId="1132"/>
    <cellStyle name="40% - 强调文字颜色 3 5" xfId="1133"/>
    <cellStyle name="40% - 强调文字颜色 3 5 2" xfId="1134"/>
    <cellStyle name="40% - 强调文字颜色 3 5 2 2" xfId="1135"/>
    <cellStyle name="40% - 强调文字颜色 3 5 2 3" xfId="1136"/>
    <cellStyle name="40% - 强调文字颜色 3 5 3" xfId="1137"/>
    <cellStyle name="40% - 强调文字颜色 3 5 4" xfId="1138"/>
    <cellStyle name="40% - 强调文字颜色 3 5 5" xfId="1139"/>
    <cellStyle name="40% - 强调文字颜色 3 6" xfId="1140"/>
    <cellStyle name="40% - 强调文字颜色 3 6 2" xfId="1141"/>
    <cellStyle name="40% - 强调文字颜色 3 6 2 2" xfId="1142"/>
    <cellStyle name="40% - 强调文字颜色 3 6 2 3" xfId="1143"/>
    <cellStyle name="40% - 强调文字颜色 3 6 3" xfId="1144"/>
    <cellStyle name="40% - 强调文字颜色 3 6 4" xfId="1145"/>
    <cellStyle name="40% - 强调文字颜色 3 6 5" xfId="1146"/>
    <cellStyle name="40% - 强调文字颜色 3 7" xfId="1147"/>
    <cellStyle name="40% - 强调文字颜色 3 7 2" xfId="1148"/>
    <cellStyle name="40% - 强调文字颜色 3 7 2 2" xfId="1149"/>
    <cellStyle name="40% - 强调文字颜色 3 7 2 3" xfId="1150"/>
    <cellStyle name="40% - 强调文字颜色 3 7 3" xfId="1151"/>
    <cellStyle name="40% - 强调文字颜色 3 7 4" xfId="1152"/>
    <cellStyle name="40% - 强调文字颜色 3 7 5" xfId="1153"/>
    <cellStyle name="40% - 强调文字颜色 3 8" xfId="1154"/>
    <cellStyle name="40% - 强调文字颜色 3 8 2" xfId="1155"/>
    <cellStyle name="40% - 强调文字颜色 3 8 2 2" xfId="1156"/>
    <cellStyle name="40% - 强调文字颜色 3 8 2 3" xfId="1157"/>
    <cellStyle name="40% - 强调文字颜色 3 8 3" xfId="1158"/>
    <cellStyle name="40% - 强调文字颜色 3 8 4" xfId="1159"/>
    <cellStyle name="40% - 强调文字颜色 3 8 5" xfId="1160"/>
    <cellStyle name="40% - 强调文字颜色 3 9" xfId="1161"/>
    <cellStyle name="40% - 强调文字颜色 3 9 2" xfId="1162"/>
    <cellStyle name="40% - 强调文字颜色 3 9 2 2" xfId="1163"/>
    <cellStyle name="40% - 强调文字颜色 3 9 3" xfId="1164"/>
    <cellStyle name="40% - 强调文字颜色 3 9 4" xfId="1165"/>
    <cellStyle name="40% - 强调文字颜色 4 10" xfId="1166"/>
    <cellStyle name="40% - 强调文字颜色 4 10 2" xfId="1167"/>
    <cellStyle name="40% - 强调文字颜色 4 10 2 2" xfId="1168"/>
    <cellStyle name="40% - 强调文字颜色 4 10 3" xfId="1169"/>
    <cellStyle name="40% - 强调文字颜色 4 10 4" xfId="1170"/>
    <cellStyle name="40% - 强调文字颜色 4 11" xfId="1171"/>
    <cellStyle name="40% - 强调文字颜色 4 11 2" xfId="1172"/>
    <cellStyle name="40% - 强调文字颜色 4 11 2 2" xfId="1173"/>
    <cellStyle name="40% - 强调文字颜色 4 11 3" xfId="1174"/>
    <cellStyle name="40% - 强调文字颜色 4 11 4" xfId="1175"/>
    <cellStyle name="40% - 强调文字颜色 4 12" xfId="1176"/>
    <cellStyle name="40% - 强调文字颜色 4 12 2" xfId="1177"/>
    <cellStyle name="40% - 强调文字颜色 4 12 2 2" xfId="1178"/>
    <cellStyle name="40% - 强调文字颜色 4 12 3" xfId="1179"/>
    <cellStyle name="40% - 强调文字颜色 4 12 4" xfId="1180"/>
    <cellStyle name="40% - 强调文字颜色 4 13" xfId="1181"/>
    <cellStyle name="40% - 强调文字颜色 4 13 2" xfId="1182"/>
    <cellStyle name="40% - 强调文字颜色 4 13 2 2" xfId="1183"/>
    <cellStyle name="40% - 强调文字颜色 4 13 3" xfId="1184"/>
    <cellStyle name="40% - 强调文字颜色 4 13 4" xfId="1185"/>
    <cellStyle name="40% - 强调文字颜色 4 14" xfId="1186"/>
    <cellStyle name="40% - 强调文字颜色 4 14 2" xfId="1187"/>
    <cellStyle name="40% - 强调文字颜色 4 15" xfId="1188"/>
    <cellStyle name="40% - 强调文字颜色 4 15 2" xfId="1189"/>
    <cellStyle name="40% - 强调文字颜色 4 16" xfId="1190"/>
    <cellStyle name="40% - 强调文字颜色 4 16 2" xfId="1191"/>
    <cellStyle name="40% - 强调文字颜色 4 17" xfId="1192"/>
    <cellStyle name="40% - 强调文字颜色 4 17 2" xfId="1193"/>
    <cellStyle name="40% - 强调文字颜色 4 18" xfId="1194"/>
    <cellStyle name="40% - 强调文字颜色 4 18 2" xfId="1195"/>
    <cellStyle name="40% - 强调文字颜色 4 19" xfId="1196"/>
    <cellStyle name="40% - 强调文字颜色 4 2" xfId="1197"/>
    <cellStyle name="40% - 强调文字颜色 4 2 10" xfId="1198"/>
    <cellStyle name="40% - 强调文字颜色 4 2 11" xfId="1199"/>
    <cellStyle name="40% - 强调文字颜色 4 2 12" xfId="1200"/>
    <cellStyle name="40% - 强调文字颜色 4 2 13" xfId="1201"/>
    <cellStyle name="40% - 强调文字颜色 4 2 14" xfId="1202"/>
    <cellStyle name="40% - 强调文字颜色 4 2 15" xfId="1203"/>
    <cellStyle name="40% - 强调文字颜色 4 2 2" xfId="1204"/>
    <cellStyle name="40% - 强调文字颜色 4 2 2 2" xfId="1205"/>
    <cellStyle name="40% - 强调文字颜色 4 2 2 3" xfId="1206"/>
    <cellStyle name="40% - 强调文字颜色 4 2 3" xfId="1207"/>
    <cellStyle name="40% - 强调文字颜色 4 2 3 2" xfId="1208"/>
    <cellStyle name="40% - 强调文字颜色 4 2 4" xfId="1209"/>
    <cellStyle name="40% - 强调文字颜色 4 2 4 2" xfId="1210"/>
    <cellStyle name="40% - 强调文字颜色 4 2 5" xfId="1211"/>
    <cellStyle name="40% - 强调文字颜色 4 2 5 2" xfId="1212"/>
    <cellStyle name="40% - 强调文字颜色 4 2 6" xfId="1213"/>
    <cellStyle name="40% - 强调文字颜色 4 2 6 2" xfId="1214"/>
    <cellStyle name="40% - 强调文字颜色 4 2 6 3" xfId="1215"/>
    <cellStyle name="40% - 强调文字颜色 4 2 7" xfId="1216"/>
    <cellStyle name="40% - 强调文字颜色 4 2 8" xfId="1217"/>
    <cellStyle name="40% - 强调文字颜色 4 2 8 2" xfId="1218"/>
    <cellStyle name="40% - 强调文字颜色 4 2 9" xfId="1219"/>
    <cellStyle name="40% - 强调文字颜色 4 3" xfId="1220"/>
    <cellStyle name="40% - 强调文字颜色 4 3 2" xfId="1221"/>
    <cellStyle name="40% - 强调文字颜色 4 3 2 2" xfId="1222"/>
    <cellStyle name="40% - 强调文字颜色 4 3 2 3" xfId="1223"/>
    <cellStyle name="40% - 强调文字颜色 4 3 3" xfId="1224"/>
    <cellStyle name="40% - 强调文字颜色 4 3 4" xfId="1225"/>
    <cellStyle name="40% - 强调文字颜色 4 3 5" xfId="1226"/>
    <cellStyle name="40% - 强调文字颜色 4 4" xfId="1227"/>
    <cellStyle name="40% - 强调文字颜色 4 4 2" xfId="1228"/>
    <cellStyle name="40% - 强调文字颜色 4 4 2 2" xfId="1229"/>
    <cellStyle name="40% - 强调文字颜色 4 4 2 3" xfId="1230"/>
    <cellStyle name="40% - 强调文字颜色 4 4 3" xfId="1231"/>
    <cellStyle name="40% - 强调文字颜色 4 4 4" xfId="1232"/>
    <cellStyle name="40% - 强调文字颜色 4 4 5" xfId="1233"/>
    <cellStyle name="40% - 强调文字颜色 4 5" xfId="1234"/>
    <cellStyle name="40% - 强调文字颜色 4 5 2" xfId="1235"/>
    <cellStyle name="40% - 强调文字颜色 4 5 2 2" xfId="1236"/>
    <cellStyle name="40% - 强调文字颜色 4 5 2 3" xfId="1237"/>
    <cellStyle name="40% - 强调文字颜色 4 5 3" xfId="1238"/>
    <cellStyle name="40% - 强调文字颜色 4 5 4" xfId="1239"/>
    <cellStyle name="40% - 强调文字颜色 4 5 5" xfId="1240"/>
    <cellStyle name="40% - 强调文字颜色 4 6" xfId="1241"/>
    <cellStyle name="40% - 强调文字颜色 4 6 2" xfId="1242"/>
    <cellStyle name="40% - 强调文字颜色 4 6 2 2" xfId="1243"/>
    <cellStyle name="40% - 强调文字颜色 4 6 2 3" xfId="1244"/>
    <cellStyle name="40% - 强调文字颜色 4 6 3" xfId="1245"/>
    <cellStyle name="40% - 强调文字颜色 4 6 4" xfId="1246"/>
    <cellStyle name="40% - 强调文字颜色 4 6 5" xfId="1247"/>
    <cellStyle name="40% - 强调文字颜色 4 7" xfId="1248"/>
    <cellStyle name="40% - 强调文字颜色 4 7 2" xfId="1249"/>
    <cellStyle name="40% - 强调文字颜色 4 7 2 2" xfId="1250"/>
    <cellStyle name="40% - 强调文字颜色 4 7 2 3" xfId="1251"/>
    <cellStyle name="40% - 强调文字颜色 4 7 3" xfId="1252"/>
    <cellStyle name="40% - 强调文字颜色 4 7 4" xfId="1253"/>
    <cellStyle name="40% - 强调文字颜色 4 7 5" xfId="1254"/>
    <cellStyle name="40% - 强调文字颜色 4 8" xfId="1255"/>
    <cellStyle name="40% - 强调文字颜色 4 8 2" xfId="1256"/>
    <cellStyle name="40% - 强调文字颜色 4 8 2 2" xfId="1257"/>
    <cellStyle name="40% - 强调文字颜色 4 8 2 3" xfId="1258"/>
    <cellStyle name="40% - 强调文字颜色 4 8 3" xfId="1259"/>
    <cellStyle name="40% - 强调文字颜色 4 8 4" xfId="1260"/>
    <cellStyle name="40% - 强调文字颜色 4 8 5" xfId="1261"/>
    <cellStyle name="40% - 强调文字颜色 4 9" xfId="1262"/>
    <cellStyle name="40% - 强调文字颜色 4 9 2" xfId="1263"/>
    <cellStyle name="40% - 强调文字颜色 4 9 2 2" xfId="1264"/>
    <cellStyle name="40% - 强调文字颜色 4 9 3" xfId="1265"/>
    <cellStyle name="40% - 强调文字颜色 4 9 4" xfId="1266"/>
    <cellStyle name="40% - 强调文字颜色 5 10" xfId="1267"/>
    <cellStyle name="40% - 强调文字颜色 5 10 2" xfId="1268"/>
    <cellStyle name="40% - 强调文字颜色 5 10 2 2" xfId="1269"/>
    <cellStyle name="40% - 强调文字颜色 5 10 3" xfId="1270"/>
    <cellStyle name="40% - 强调文字颜色 5 10 4" xfId="1271"/>
    <cellStyle name="40% - 强调文字颜色 5 11" xfId="1272"/>
    <cellStyle name="40% - 强调文字颜色 5 11 2" xfId="1273"/>
    <cellStyle name="40% - 强调文字颜色 5 11 2 2" xfId="1274"/>
    <cellStyle name="40% - 强调文字颜色 5 11 3" xfId="1275"/>
    <cellStyle name="40% - 强调文字颜色 5 11 4" xfId="1276"/>
    <cellStyle name="40% - 强调文字颜色 5 12" xfId="1277"/>
    <cellStyle name="40% - 强调文字颜色 5 12 2" xfId="1278"/>
    <cellStyle name="40% - 强调文字颜色 5 12 2 2" xfId="1279"/>
    <cellStyle name="40% - 强调文字颜色 5 12 3" xfId="1280"/>
    <cellStyle name="40% - 强调文字颜色 5 12 4" xfId="1281"/>
    <cellStyle name="40% - 强调文字颜色 5 13" xfId="1282"/>
    <cellStyle name="40% - 强调文字颜色 5 13 2" xfId="1283"/>
    <cellStyle name="40% - 强调文字颜色 5 13 2 2" xfId="1284"/>
    <cellStyle name="40% - 强调文字颜色 5 13 3" xfId="1285"/>
    <cellStyle name="40% - 强调文字颜色 5 13 4" xfId="1286"/>
    <cellStyle name="40% - 强调文字颜色 5 14" xfId="1287"/>
    <cellStyle name="40% - 强调文字颜色 5 14 2" xfId="1288"/>
    <cellStyle name="40% - 强调文字颜色 5 15" xfId="1289"/>
    <cellStyle name="40% - 强调文字颜色 5 15 2" xfId="1290"/>
    <cellStyle name="40% - 强调文字颜色 5 16" xfId="1291"/>
    <cellStyle name="40% - 强调文字颜色 5 16 2" xfId="1292"/>
    <cellStyle name="40% - 强调文字颜色 5 17" xfId="1293"/>
    <cellStyle name="40% - 强调文字颜色 5 17 2" xfId="1294"/>
    <cellStyle name="40% - 强调文字颜色 5 18" xfId="1295"/>
    <cellStyle name="40% - 强调文字颜色 5 18 2" xfId="1296"/>
    <cellStyle name="40% - 强调文字颜色 5 19" xfId="1297"/>
    <cellStyle name="40% - 强调文字颜色 5 2" xfId="1298"/>
    <cellStyle name="40% - 强调文字颜色 5 2 10" xfId="1299"/>
    <cellStyle name="40% - 强调文字颜色 5 2 11" xfId="1300"/>
    <cellStyle name="40% - 强调文字颜色 5 2 12" xfId="1301"/>
    <cellStyle name="40% - 强调文字颜色 5 2 13" xfId="1302"/>
    <cellStyle name="40% - 强调文字颜色 5 2 14" xfId="1303"/>
    <cellStyle name="40% - 强调文字颜色 5 2 15" xfId="1304"/>
    <cellStyle name="40% - 强调文字颜色 5 2 2" xfId="1305"/>
    <cellStyle name="40% - 强调文字颜色 5 2 2 2" xfId="1306"/>
    <cellStyle name="40% - 强调文字颜色 5 2 2 3" xfId="1307"/>
    <cellStyle name="40% - 强调文字颜色 5 2 3" xfId="1308"/>
    <cellStyle name="40% - 强调文字颜色 5 2 4" xfId="1309"/>
    <cellStyle name="40% - 强调文字颜色 5 2 4 2" xfId="1310"/>
    <cellStyle name="40% - 强调文字颜色 5 2 5" xfId="1311"/>
    <cellStyle name="40% - 强调文字颜色 5 2 6" xfId="1312"/>
    <cellStyle name="40% - 强调文字颜色 5 2 7" xfId="1313"/>
    <cellStyle name="40% - 强调文字颜色 5 2 8" xfId="1314"/>
    <cellStyle name="40% - 强调文字颜色 5 2 9" xfId="1315"/>
    <cellStyle name="40% - 强调文字颜色 5 3" xfId="1316"/>
    <cellStyle name="40% - 强调文字颜色 5 3 2" xfId="1317"/>
    <cellStyle name="40% - 强调文字颜色 5 3 2 2" xfId="1318"/>
    <cellStyle name="40% - 强调文字颜色 5 3 2 3" xfId="1319"/>
    <cellStyle name="40% - 强调文字颜色 5 3 3" xfId="1320"/>
    <cellStyle name="40% - 强调文字颜色 5 3 4" xfId="1321"/>
    <cellStyle name="40% - 强调文字颜色 5 3 5" xfId="1322"/>
    <cellStyle name="40% - 强调文字颜色 5 4" xfId="1323"/>
    <cellStyle name="40% - 强调文字颜色 5 4 2" xfId="1324"/>
    <cellStyle name="40% - 强调文字颜色 5 4 2 2" xfId="1325"/>
    <cellStyle name="40% - 强调文字颜色 5 4 2 3" xfId="1326"/>
    <cellStyle name="40% - 强调文字颜色 5 4 3" xfId="1327"/>
    <cellStyle name="40% - 强调文字颜色 5 4 4" xfId="1328"/>
    <cellStyle name="40% - 强调文字颜色 5 4 5" xfId="1329"/>
    <cellStyle name="40% - 强调文字颜色 5 5" xfId="1330"/>
    <cellStyle name="40% - 强调文字颜色 5 5 2" xfId="1331"/>
    <cellStyle name="40% - 强调文字颜色 5 5 2 2" xfId="1332"/>
    <cellStyle name="40% - 强调文字颜色 5 5 2 3" xfId="1333"/>
    <cellStyle name="40% - 强调文字颜色 5 5 3" xfId="1334"/>
    <cellStyle name="40% - 强调文字颜色 5 5 4" xfId="1335"/>
    <cellStyle name="40% - 强调文字颜色 5 5 5" xfId="1336"/>
    <cellStyle name="40% - 强调文字颜色 5 6" xfId="1337"/>
    <cellStyle name="40% - 强调文字颜色 5 6 2" xfId="1338"/>
    <cellStyle name="40% - 强调文字颜色 5 6 2 2" xfId="1339"/>
    <cellStyle name="40% - 强调文字颜色 5 6 2 3" xfId="1340"/>
    <cellStyle name="40% - 强调文字颜色 5 6 3" xfId="1341"/>
    <cellStyle name="40% - 强调文字颜色 5 6 4" xfId="1342"/>
    <cellStyle name="40% - 强调文字颜色 5 6 5" xfId="1343"/>
    <cellStyle name="40% - 强调文字颜色 5 7" xfId="1344"/>
    <cellStyle name="40% - 强调文字颜色 5 7 2" xfId="1345"/>
    <cellStyle name="40% - 强调文字颜色 5 7 2 2" xfId="1346"/>
    <cellStyle name="40% - 强调文字颜色 5 7 2 3" xfId="1347"/>
    <cellStyle name="40% - 强调文字颜色 5 7 3" xfId="1348"/>
    <cellStyle name="40% - 强调文字颜色 5 7 4" xfId="1349"/>
    <cellStyle name="40% - 强调文字颜色 5 7 5" xfId="1350"/>
    <cellStyle name="40% - 强调文字颜色 5 8" xfId="1351"/>
    <cellStyle name="40% - 强调文字颜色 5 8 2" xfId="1352"/>
    <cellStyle name="40% - 强调文字颜色 5 8 2 2" xfId="1353"/>
    <cellStyle name="40% - 强调文字颜色 5 8 2 3" xfId="1354"/>
    <cellStyle name="40% - 强调文字颜色 5 8 3" xfId="1355"/>
    <cellStyle name="40% - 强调文字颜色 5 8 4" xfId="1356"/>
    <cellStyle name="40% - 强调文字颜色 5 8 5" xfId="1357"/>
    <cellStyle name="40% - 强调文字颜色 5 9" xfId="1358"/>
    <cellStyle name="40% - 强调文字颜色 5 9 2" xfId="1359"/>
    <cellStyle name="40% - 强调文字颜色 5 9 2 2" xfId="1360"/>
    <cellStyle name="40% - 强调文字颜色 5 9 3" xfId="1361"/>
    <cellStyle name="40% - 强调文字颜色 5 9 4" xfId="1362"/>
    <cellStyle name="40% - 强调文字颜色 6 10" xfId="1363"/>
    <cellStyle name="40% - 强调文字颜色 6 10 2" xfId="1364"/>
    <cellStyle name="40% - 强调文字颜色 6 10 2 2" xfId="1365"/>
    <cellStyle name="40% - 强调文字颜色 6 10 3" xfId="1366"/>
    <cellStyle name="40% - 强调文字颜色 6 10 4" xfId="1367"/>
    <cellStyle name="40% - 强调文字颜色 6 11" xfId="1368"/>
    <cellStyle name="40% - 强调文字颜色 6 11 2" xfId="1369"/>
    <cellStyle name="40% - 强调文字颜色 6 11 2 2" xfId="1370"/>
    <cellStyle name="40% - 强调文字颜色 6 11 3" xfId="1371"/>
    <cellStyle name="40% - 强调文字颜色 6 11 4" xfId="1372"/>
    <cellStyle name="40% - 强调文字颜色 6 12" xfId="1373"/>
    <cellStyle name="40% - 强调文字颜色 6 12 2" xfId="1374"/>
    <cellStyle name="40% - 强调文字颜色 6 12 2 2" xfId="1375"/>
    <cellStyle name="40% - 强调文字颜色 6 12 3" xfId="1376"/>
    <cellStyle name="40% - 强调文字颜色 6 12 4" xfId="1377"/>
    <cellStyle name="40% - 强调文字颜色 6 13" xfId="1378"/>
    <cellStyle name="40% - 强调文字颜色 6 13 2" xfId="1379"/>
    <cellStyle name="40% - 强调文字颜色 6 13 2 2" xfId="1380"/>
    <cellStyle name="40% - 强调文字颜色 6 13 3" xfId="1381"/>
    <cellStyle name="40% - 强调文字颜色 6 13 4" xfId="1382"/>
    <cellStyle name="40% - 强调文字颜色 6 14" xfId="1383"/>
    <cellStyle name="40% - 强调文字颜色 6 14 2" xfId="1384"/>
    <cellStyle name="40% - 强调文字颜色 6 15" xfId="1385"/>
    <cellStyle name="40% - 强调文字颜色 6 15 2" xfId="1386"/>
    <cellStyle name="40% - 强调文字颜色 6 16" xfId="1387"/>
    <cellStyle name="40% - 强调文字颜色 6 16 2" xfId="1388"/>
    <cellStyle name="40% - 强调文字颜色 6 17" xfId="1389"/>
    <cellStyle name="40% - 强调文字颜色 6 17 2" xfId="1390"/>
    <cellStyle name="40% - 强调文字颜色 6 18" xfId="1391"/>
    <cellStyle name="40% - 强调文字颜色 6 18 2" xfId="1392"/>
    <cellStyle name="40% - 强调文字颜色 6 19" xfId="1393"/>
    <cellStyle name="40% - 强调文字颜色 6 2" xfId="1394"/>
    <cellStyle name="40% - 强调文字颜色 6 2 10" xfId="1395"/>
    <cellStyle name="40% - 强调文字颜色 6 2 11" xfId="1396"/>
    <cellStyle name="40% - 强调文字颜色 6 2 12" xfId="1397"/>
    <cellStyle name="40% - 强调文字颜色 6 2 13" xfId="1398"/>
    <cellStyle name="40% - 强调文字颜色 6 2 14" xfId="1399"/>
    <cellStyle name="40% - 强调文字颜色 6 2 15" xfId="1400"/>
    <cellStyle name="40% - 强调文字颜色 6 2 2" xfId="1401"/>
    <cellStyle name="40% - 强调文字颜色 6 2 2 2" xfId="1402"/>
    <cellStyle name="40% - 强调文字颜色 6 2 2 3" xfId="1403"/>
    <cellStyle name="40% - 强调文字颜色 6 2 3" xfId="1404"/>
    <cellStyle name="40% - 强调文字颜色 6 2 3 2" xfId="1405"/>
    <cellStyle name="40% - 强调文字颜色 6 2 4" xfId="1406"/>
    <cellStyle name="40% - 强调文字颜色 6 2 4 2" xfId="1407"/>
    <cellStyle name="40% - 强调文字颜色 6 2 5" xfId="1408"/>
    <cellStyle name="40% - 强调文字颜色 6 2 5 2" xfId="1409"/>
    <cellStyle name="40% - 强调文字颜色 6 2 6" xfId="1410"/>
    <cellStyle name="40% - 强调文字颜色 6 2 6 2" xfId="1411"/>
    <cellStyle name="40% - 强调文字颜色 6 2 6 3" xfId="1412"/>
    <cellStyle name="40% - 强调文字颜色 6 2 7" xfId="1413"/>
    <cellStyle name="40% - 强调文字颜色 6 2 8" xfId="1414"/>
    <cellStyle name="40% - 强调文字颜色 6 2 8 2" xfId="1415"/>
    <cellStyle name="40% - 强调文字颜色 6 2 9" xfId="1416"/>
    <cellStyle name="40% - 强调文字颜色 6 3" xfId="1417"/>
    <cellStyle name="40% - 强调文字颜色 6 3 2" xfId="1418"/>
    <cellStyle name="40% - 强调文字颜色 6 3 2 2" xfId="1419"/>
    <cellStyle name="40% - 强调文字颜色 6 3 2 3" xfId="1420"/>
    <cellStyle name="40% - 强调文字颜色 6 3 3" xfId="1421"/>
    <cellStyle name="40% - 强调文字颜色 6 3 4" xfId="1422"/>
    <cellStyle name="40% - 强调文字颜色 6 3 5" xfId="1423"/>
    <cellStyle name="40% - 强调文字颜色 6 4" xfId="1424"/>
    <cellStyle name="40% - 强调文字颜色 6 4 2" xfId="1425"/>
    <cellStyle name="40% - 强调文字颜色 6 4 2 2" xfId="1426"/>
    <cellStyle name="40% - 强调文字颜色 6 4 2 3" xfId="1427"/>
    <cellStyle name="40% - 强调文字颜色 6 4 3" xfId="1428"/>
    <cellStyle name="40% - 强调文字颜色 6 4 4" xfId="1429"/>
    <cellStyle name="40% - 强调文字颜色 6 4 5" xfId="1430"/>
    <cellStyle name="40% - 强调文字颜色 6 5" xfId="1431"/>
    <cellStyle name="40% - 强调文字颜色 6 5 2" xfId="1432"/>
    <cellStyle name="40% - 强调文字颜色 6 5 2 2" xfId="1433"/>
    <cellStyle name="40% - 强调文字颜色 6 5 2 3" xfId="1434"/>
    <cellStyle name="40% - 强调文字颜色 6 5 3" xfId="1435"/>
    <cellStyle name="40% - 强调文字颜色 6 5 4" xfId="1436"/>
    <cellStyle name="40% - 强调文字颜色 6 5 5" xfId="1437"/>
    <cellStyle name="40% - 强调文字颜色 6 6" xfId="1438"/>
    <cellStyle name="40% - 强调文字颜色 6 6 2" xfId="1439"/>
    <cellStyle name="40% - 强调文字颜色 6 6 2 2" xfId="1440"/>
    <cellStyle name="40% - 强调文字颜色 6 6 2 3" xfId="1441"/>
    <cellStyle name="40% - 强调文字颜色 6 6 3" xfId="1442"/>
    <cellStyle name="40% - 强调文字颜色 6 6 4" xfId="1443"/>
    <cellStyle name="40% - 强调文字颜色 6 6 5" xfId="1444"/>
    <cellStyle name="40% - 强调文字颜色 6 7" xfId="1445"/>
    <cellStyle name="40% - 强调文字颜色 6 7 2" xfId="1446"/>
    <cellStyle name="40% - 强调文字颜色 6 7 2 2" xfId="1447"/>
    <cellStyle name="40% - 强调文字颜色 6 7 2 3" xfId="1448"/>
    <cellStyle name="40% - 强调文字颜色 6 7 3" xfId="1449"/>
    <cellStyle name="40% - 强调文字颜色 6 7 4" xfId="1450"/>
    <cellStyle name="40% - 强调文字颜色 6 7 5" xfId="1451"/>
    <cellStyle name="40% - 强调文字颜色 6 8" xfId="1452"/>
    <cellStyle name="40% - 强调文字颜色 6 8 2" xfId="1453"/>
    <cellStyle name="40% - 强调文字颜色 6 8 2 2" xfId="1454"/>
    <cellStyle name="40% - 强调文字颜色 6 8 2 3" xfId="1455"/>
    <cellStyle name="40% - 强调文字颜色 6 8 3" xfId="1456"/>
    <cellStyle name="40% - 强调文字颜色 6 8 4" xfId="1457"/>
    <cellStyle name="40% - 强调文字颜色 6 8 5" xfId="1458"/>
    <cellStyle name="40% - 强调文字颜色 6 9" xfId="1459"/>
    <cellStyle name="40% - 强调文字颜色 6 9 2" xfId="1460"/>
    <cellStyle name="40% - 强调文字颜色 6 9 2 2" xfId="1461"/>
    <cellStyle name="40% - 强调文字颜色 6 9 3" xfId="1462"/>
    <cellStyle name="40% - 强调文字颜色 6 9 4" xfId="1463"/>
    <cellStyle name="40% - 着色 1 2" xfId="1464"/>
    <cellStyle name="40% - 着色 1 2 2" xfId="1465"/>
    <cellStyle name="40% - 着色 1 2 2 2" xfId="1466"/>
    <cellStyle name="40% - 着色 1 2 3" xfId="1467"/>
    <cellStyle name="40% - 着色 1 3" xfId="1468"/>
    <cellStyle name="40% - 着色 2 2" xfId="1469"/>
    <cellStyle name="40% - 着色 2 2 2" xfId="1470"/>
    <cellStyle name="40% - 着色 2 2 2 2" xfId="1471"/>
    <cellStyle name="40% - 着色 2 2 3" xfId="1472"/>
    <cellStyle name="40% - 着色 2 3" xfId="1473"/>
    <cellStyle name="40% - 着色 3 2" xfId="1474"/>
    <cellStyle name="40% - 着色 3 2 2" xfId="1475"/>
    <cellStyle name="40% - 着色 3 2 2 2" xfId="1476"/>
    <cellStyle name="40% - 着色 3 2 3" xfId="1477"/>
    <cellStyle name="40% - 着色 3 3" xfId="1478"/>
    <cellStyle name="40% - 着色 4 2" xfId="1479"/>
    <cellStyle name="40% - 着色 4 2 2" xfId="1480"/>
    <cellStyle name="40% - 着色 4 2 2 2" xfId="1481"/>
    <cellStyle name="40% - 着色 4 2 3" xfId="1482"/>
    <cellStyle name="40% - 着色 4 3" xfId="1483"/>
    <cellStyle name="40% - 着色 5 2" xfId="1484"/>
    <cellStyle name="40% - 着色 5 2 2" xfId="1485"/>
    <cellStyle name="40% - 着色 5 2 2 2" xfId="1486"/>
    <cellStyle name="40% - 着色 5 2 3" xfId="1487"/>
    <cellStyle name="40% - 着色 5 3" xfId="1488"/>
    <cellStyle name="40% - 着色 6 2" xfId="1489"/>
    <cellStyle name="40% - 着色 6 2 2" xfId="1490"/>
    <cellStyle name="40% - 着色 6 2 2 2" xfId="1491"/>
    <cellStyle name="40% - 着色 6 2 3" xfId="1492"/>
    <cellStyle name="40% - 着色 6 3" xfId="1493"/>
    <cellStyle name="60% - 强调文字颜色 1 10" xfId="1494"/>
    <cellStyle name="60% - 强调文字颜色 1 10 2" xfId="1495"/>
    <cellStyle name="60% - 强调文字颜色 1 10 2 2" xfId="1496"/>
    <cellStyle name="60% - 强调文字颜色 1 10 3" xfId="1497"/>
    <cellStyle name="60% - 强调文字颜色 1 10 4" xfId="1498"/>
    <cellStyle name="60% - 强调文字颜色 1 11" xfId="1499"/>
    <cellStyle name="60% - 强调文字颜色 1 11 2" xfId="1500"/>
    <cellStyle name="60% - 强调文字颜色 1 11 2 2" xfId="1501"/>
    <cellStyle name="60% - 强调文字颜色 1 11 3" xfId="1502"/>
    <cellStyle name="60% - 强调文字颜色 1 11 4" xfId="1503"/>
    <cellStyle name="60% - 强调文字颜色 1 12" xfId="1504"/>
    <cellStyle name="60% - 强调文字颜色 1 12 2" xfId="1505"/>
    <cellStyle name="60% - 强调文字颜色 1 12 2 2" xfId="1506"/>
    <cellStyle name="60% - 强调文字颜色 1 12 3" xfId="1507"/>
    <cellStyle name="60% - 强调文字颜色 1 12 4" xfId="1508"/>
    <cellStyle name="60% - 强调文字颜色 1 13" xfId="1509"/>
    <cellStyle name="60% - 强调文字颜色 1 13 2" xfId="1510"/>
    <cellStyle name="60% - 强调文字颜色 1 13 2 2" xfId="1511"/>
    <cellStyle name="60% - 强调文字颜色 1 13 3" xfId="1512"/>
    <cellStyle name="60% - 强调文字颜色 1 13 4" xfId="1513"/>
    <cellStyle name="60% - 强调文字颜色 1 14" xfId="1514"/>
    <cellStyle name="60% - 强调文字颜色 1 14 2" xfId="1515"/>
    <cellStyle name="60% - 强调文字颜色 1 15" xfId="1516"/>
    <cellStyle name="60% - 强调文字颜色 1 15 2" xfId="1517"/>
    <cellStyle name="60% - 强调文字颜色 1 16" xfId="1518"/>
    <cellStyle name="60% - 强调文字颜色 1 16 2" xfId="1519"/>
    <cellStyle name="60% - 强调文字颜色 1 17" xfId="1520"/>
    <cellStyle name="60% - 强调文字颜色 1 17 2" xfId="1521"/>
    <cellStyle name="60% - 强调文字颜色 1 18" xfId="1522"/>
    <cellStyle name="60% - 强调文字颜色 1 18 2" xfId="1523"/>
    <cellStyle name="60% - 强调文字颜色 1 19" xfId="1524"/>
    <cellStyle name="60% - 强调文字颜色 1 2" xfId="1525"/>
    <cellStyle name="60% - 强调文字颜色 1 2 10" xfId="1526"/>
    <cellStyle name="60% - 强调文字颜色 1 2 11" xfId="1527"/>
    <cellStyle name="60% - 强调文字颜色 1 2 12" xfId="1528"/>
    <cellStyle name="60% - 强调文字颜色 1 2 13" xfId="1529"/>
    <cellStyle name="60% - 强调文字颜色 1 2 14" xfId="1530"/>
    <cellStyle name="60% - 强调文字颜色 1 2 15" xfId="1531"/>
    <cellStyle name="60% - 强调文字颜色 1 2 2" xfId="1532"/>
    <cellStyle name="60% - 强调文字颜色 1 2 2 2" xfId="1533"/>
    <cellStyle name="60% - 强调文字颜色 1 2 2 3" xfId="1534"/>
    <cellStyle name="60% - 强调文字颜色 1 2 3" xfId="1535"/>
    <cellStyle name="60% - 强调文字颜色 1 2 3 2" xfId="1536"/>
    <cellStyle name="60% - 强调文字颜色 1 2 4" xfId="1537"/>
    <cellStyle name="60% - 强调文字颜色 1 2 4 2" xfId="1538"/>
    <cellStyle name="60% - 强调文字颜色 1 2 5" xfId="1539"/>
    <cellStyle name="60% - 强调文字颜色 1 2 5 2" xfId="1540"/>
    <cellStyle name="60% - 强调文字颜色 1 2 6" xfId="1541"/>
    <cellStyle name="60% - 强调文字颜色 1 2 6 2" xfId="1542"/>
    <cellStyle name="60% - 强调文字颜色 1 2 7" xfId="1543"/>
    <cellStyle name="60% - 强调文字颜色 1 2 8" xfId="1544"/>
    <cellStyle name="60% - 强调文字颜色 1 2 8 2" xfId="1545"/>
    <cellStyle name="60% - 强调文字颜色 1 2 9" xfId="1546"/>
    <cellStyle name="60% - 强调文字颜色 1 3" xfId="1547"/>
    <cellStyle name="60% - 强调文字颜色 1 3 2" xfId="1548"/>
    <cellStyle name="60% - 强调文字颜色 1 3 2 2" xfId="1549"/>
    <cellStyle name="60% - 强调文字颜色 1 3 2 3" xfId="1550"/>
    <cellStyle name="60% - 强调文字颜色 1 3 3" xfId="1551"/>
    <cellStyle name="60% - 强调文字颜色 1 3 4" xfId="1552"/>
    <cellStyle name="60% - 强调文字颜色 1 3 5" xfId="1553"/>
    <cellStyle name="60% - 强调文字颜色 1 4" xfId="1554"/>
    <cellStyle name="60% - 强调文字颜色 1 4 2" xfId="1555"/>
    <cellStyle name="60% - 强调文字颜色 1 4 2 2" xfId="1556"/>
    <cellStyle name="60% - 强调文字颜色 1 4 2 3" xfId="1557"/>
    <cellStyle name="60% - 强调文字颜色 1 4 3" xfId="1558"/>
    <cellStyle name="60% - 强调文字颜色 1 4 4" xfId="1559"/>
    <cellStyle name="60% - 强调文字颜色 1 4 5" xfId="1560"/>
    <cellStyle name="60% - 强调文字颜色 1 5" xfId="1561"/>
    <cellStyle name="60% - 强调文字颜色 1 5 2" xfId="1562"/>
    <cellStyle name="60% - 强调文字颜色 1 5 2 2" xfId="1563"/>
    <cellStyle name="60% - 强调文字颜色 1 5 2 3" xfId="1564"/>
    <cellStyle name="60% - 强调文字颜色 1 5 3" xfId="1565"/>
    <cellStyle name="60% - 强调文字颜色 1 5 4" xfId="1566"/>
    <cellStyle name="60% - 强调文字颜色 1 5 5" xfId="1567"/>
    <cellStyle name="60% - 强调文字颜色 1 6" xfId="1568"/>
    <cellStyle name="60% - 强调文字颜色 1 6 2" xfId="1569"/>
    <cellStyle name="60% - 强调文字颜色 1 6 2 2" xfId="1570"/>
    <cellStyle name="60% - 强调文字颜色 1 6 2 3" xfId="1571"/>
    <cellStyle name="60% - 强调文字颜色 1 6 3" xfId="1572"/>
    <cellStyle name="60% - 强调文字颜色 1 6 4" xfId="1573"/>
    <cellStyle name="60% - 强调文字颜色 1 6 5" xfId="1574"/>
    <cellStyle name="60% - 强调文字颜色 1 7" xfId="1575"/>
    <cellStyle name="60% - 强调文字颜色 1 7 2" xfId="1576"/>
    <cellStyle name="60% - 强调文字颜色 1 7 2 2" xfId="1577"/>
    <cellStyle name="60% - 强调文字颜色 1 7 2 3" xfId="1578"/>
    <cellStyle name="60% - 强调文字颜色 1 7 3" xfId="1579"/>
    <cellStyle name="60% - 强调文字颜色 1 7 4" xfId="1580"/>
    <cellStyle name="60% - 强调文字颜色 1 7 5" xfId="1581"/>
    <cellStyle name="60% - 强调文字颜色 1 8" xfId="1582"/>
    <cellStyle name="60% - 强调文字颜色 1 8 2" xfId="1583"/>
    <cellStyle name="60% - 强调文字颜色 1 8 2 2" xfId="1584"/>
    <cellStyle name="60% - 强调文字颜色 1 8 2 3" xfId="1585"/>
    <cellStyle name="60% - 强调文字颜色 1 8 3" xfId="1586"/>
    <cellStyle name="60% - 强调文字颜色 1 8 4" xfId="1587"/>
    <cellStyle name="60% - 强调文字颜色 1 8 5" xfId="1588"/>
    <cellStyle name="60% - 强调文字颜色 1 9" xfId="1589"/>
    <cellStyle name="60% - 强调文字颜色 1 9 2" xfId="1590"/>
    <cellStyle name="60% - 强调文字颜色 1 9 2 2" xfId="1591"/>
    <cellStyle name="60% - 强调文字颜色 1 9 3" xfId="1592"/>
    <cellStyle name="60% - 强调文字颜色 1 9 4" xfId="1593"/>
    <cellStyle name="60% - 强调文字颜色 2 10" xfId="1594"/>
    <cellStyle name="60% - 强调文字颜色 2 10 2" xfId="1595"/>
    <cellStyle name="60% - 强调文字颜色 2 10 2 2" xfId="1596"/>
    <cellStyle name="60% - 强调文字颜色 2 10 3" xfId="1597"/>
    <cellStyle name="60% - 强调文字颜色 2 10 4" xfId="1598"/>
    <cellStyle name="60% - 强调文字颜色 2 11" xfId="1599"/>
    <cellStyle name="60% - 强调文字颜色 2 11 2" xfId="1600"/>
    <cellStyle name="60% - 强调文字颜色 2 11 2 2" xfId="1601"/>
    <cellStyle name="60% - 强调文字颜色 2 11 3" xfId="1602"/>
    <cellStyle name="60% - 强调文字颜色 2 11 4" xfId="1603"/>
    <cellStyle name="60% - 强调文字颜色 2 12" xfId="1604"/>
    <cellStyle name="60% - 强调文字颜色 2 12 2" xfId="1605"/>
    <cellStyle name="60% - 强调文字颜色 2 12 2 2" xfId="1606"/>
    <cellStyle name="60% - 强调文字颜色 2 12 3" xfId="1607"/>
    <cellStyle name="60% - 强调文字颜色 2 12 4" xfId="1608"/>
    <cellStyle name="60% - 强调文字颜色 2 13" xfId="1609"/>
    <cellStyle name="60% - 强调文字颜色 2 13 2" xfId="1610"/>
    <cellStyle name="60% - 强调文字颜色 2 13 2 2" xfId="1611"/>
    <cellStyle name="60% - 强调文字颜色 2 13 3" xfId="1612"/>
    <cellStyle name="60% - 强调文字颜色 2 13 4" xfId="1613"/>
    <cellStyle name="60% - 强调文字颜色 2 14" xfId="1614"/>
    <cellStyle name="60% - 强调文字颜色 2 14 2" xfId="1615"/>
    <cellStyle name="60% - 强调文字颜色 2 15" xfId="1616"/>
    <cellStyle name="60% - 强调文字颜色 2 15 2" xfId="1617"/>
    <cellStyle name="60% - 强调文字颜色 2 16" xfId="1618"/>
    <cellStyle name="60% - 强调文字颜色 2 16 2" xfId="1619"/>
    <cellStyle name="60% - 强调文字颜色 2 17" xfId="1620"/>
    <cellStyle name="60% - 强调文字颜色 2 17 2" xfId="1621"/>
    <cellStyle name="60% - 强调文字颜色 2 18" xfId="1622"/>
    <cellStyle name="60% - 强调文字颜色 2 18 2" xfId="1623"/>
    <cellStyle name="60% - 强调文字颜色 2 19" xfId="1624"/>
    <cellStyle name="60% - 强调文字颜色 2 2" xfId="1625"/>
    <cellStyle name="60% - 强调文字颜色 2 2 10" xfId="1626"/>
    <cellStyle name="60% - 强调文字颜色 2 2 11" xfId="1627"/>
    <cellStyle name="60% - 强调文字颜色 2 2 12" xfId="1628"/>
    <cellStyle name="60% - 强调文字颜色 2 2 13" xfId="1629"/>
    <cellStyle name="60% - 强调文字颜色 2 2 14" xfId="1630"/>
    <cellStyle name="60% - 强调文字颜色 2 2 15" xfId="1631"/>
    <cellStyle name="60% - 强调文字颜色 2 2 2" xfId="1632"/>
    <cellStyle name="60% - 强调文字颜色 2 2 2 2" xfId="1633"/>
    <cellStyle name="60% - 强调文字颜色 2 2 2 3" xfId="1634"/>
    <cellStyle name="60% - 强调文字颜色 2 2 3" xfId="1635"/>
    <cellStyle name="60% - 强调文字颜色 2 2 3 2" xfId="1636"/>
    <cellStyle name="60% - 强调文字颜色 2 2 4" xfId="1637"/>
    <cellStyle name="60% - 强调文字颜色 2 2 4 2" xfId="1638"/>
    <cellStyle name="60% - 强调文字颜色 2 2 5" xfId="1639"/>
    <cellStyle name="60% - 强调文字颜色 2 2 5 2" xfId="1640"/>
    <cellStyle name="60% - 强调文字颜色 2 2 6" xfId="1641"/>
    <cellStyle name="60% - 强调文字颜色 2 2 6 2" xfId="1642"/>
    <cellStyle name="60% - 强调文字颜色 2 2 7" xfId="1643"/>
    <cellStyle name="60% - 强调文字颜色 2 2 8" xfId="1644"/>
    <cellStyle name="60% - 强调文字颜色 2 2 8 2" xfId="1645"/>
    <cellStyle name="60% - 强调文字颜色 2 2 9" xfId="1646"/>
    <cellStyle name="60% - 强调文字颜色 2 3" xfId="1647"/>
    <cellStyle name="60% - 强调文字颜色 2 3 2" xfId="1648"/>
    <cellStyle name="60% - 强调文字颜色 2 3 2 2" xfId="1649"/>
    <cellStyle name="60% - 强调文字颜色 2 3 2 3" xfId="1650"/>
    <cellStyle name="60% - 强调文字颜色 2 3 3" xfId="1651"/>
    <cellStyle name="60% - 强调文字颜色 2 3 4" xfId="1652"/>
    <cellStyle name="60% - 强调文字颜色 2 3 5" xfId="1653"/>
    <cellStyle name="60% - 强调文字颜色 2 4" xfId="1654"/>
    <cellStyle name="60% - 强调文字颜色 2 4 2" xfId="1655"/>
    <cellStyle name="60% - 强调文字颜色 2 4 2 2" xfId="1656"/>
    <cellStyle name="60% - 强调文字颜色 2 4 2 3" xfId="1657"/>
    <cellStyle name="60% - 强调文字颜色 2 4 3" xfId="1658"/>
    <cellStyle name="60% - 强调文字颜色 2 4 4" xfId="1659"/>
    <cellStyle name="60% - 强调文字颜色 2 4 5" xfId="1660"/>
    <cellStyle name="60% - 强调文字颜色 2 5" xfId="1661"/>
    <cellStyle name="60% - 强调文字颜色 2 5 2" xfId="1662"/>
    <cellStyle name="60% - 强调文字颜色 2 5 2 2" xfId="1663"/>
    <cellStyle name="60% - 强调文字颜色 2 5 2 3" xfId="1664"/>
    <cellStyle name="60% - 强调文字颜色 2 5 3" xfId="1665"/>
    <cellStyle name="60% - 强调文字颜色 2 5 4" xfId="1666"/>
    <cellStyle name="60% - 强调文字颜色 2 5 5" xfId="1667"/>
    <cellStyle name="60% - 强调文字颜色 2 6" xfId="1668"/>
    <cellStyle name="60% - 强调文字颜色 2 6 2" xfId="1669"/>
    <cellStyle name="60% - 强调文字颜色 2 6 2 2" xfId="1670"/>
    <cellStyle name="60% - 强调文字颜色 2 6 2 3" xfId="1671"/>
    <cellStyle name="60% - 强调文字颜色 2 6 3" xfId="1672"/>
    <cellStyle name="60% - 强调文字颜色 2 6 4" xfId="1673"/>
    <cellStyle name="60% - 强调文字颜色 2 6 5" xfId="1674"/>
    <cellStyle name="60% - 强调文字颜色 2 7" xfId="1675"/>
    <cellStyle name="60% - 强调文字颜色 2 7 2" xfId="1676"/>
    <cellStyle name="60% - 强调文字颜色 2 7 2 2" xfId="1677"/>
    <cellStyle name="60% - 强调文字颜色 2 7 2 3" xfId="1678"/>
    <cellStyle name="60% - 强调文字颜色 2 7 3" xfId="1679"/>
    <cellStyle name="60% - 强调文字颜色 2 7 4" xfId="1680"/>
    <cellStyle name="60% - 强调文字颜色 2 7 5" xfId="1681"/>
    <cellStyle name="60% - 强调文字颜色 2 8" xfId="1682"/>
    <cellStyle name="60% - 强调文字颜色 2 8 2" xfId="1683"/>
    <cellStyle name="60% - 强调文字颜色 2 8 2 2" xfId="1684"/>
    <cellStyle name="60% - 强调文字颜色 2 8 2 3" xfId="1685"/>
    <cellStyle name="60% - 强调文字颜色 2 8 3" xfId="1686"/>
    <cellStyle name="60% - 强调文字颜色 2 8 4" xfId="1687"/>
    <cellStyle name="60% - 强调文字颜色 2 8 5" xfId="1688"/>
    <cellStyle name="60% - 强调文字颜色 2 9" xfId="1689"/>
    <cellStyle name="60% - 强调文字颜色 2 9 2" xfId="1690"/>
    <cellStyle name="60% - 强调文字颜色 2 9 2 2" xfId="1691"/>
    <cellStyle name="60% - 强调文字颜色 2 9 3" xfId="1692"/>
    <cellStyle name="60% - 强调文字颜色 2 9 4" xfId="1693"/>
    <cellStyle name="60% - 强调文字颜色 3 10" xfId="1694"/>
    <cellStyle name="60% - 强调文字颜色 3 10 2" xfId="1695"/>
    <cellStyle name="60% - 强调文字颜色 3 10 2 2" xfId="1696"/>
    <cellStyle name="60% - 强调文字颜色 3 10 3" xfId="1697"/>
    <cellStyle name="60% - 强调文字颜色 3 10 4" xfId="1698"/>
    <cellStyle name="60% - 强调文字颜色 3 11" xfId="1699"/>
    <cellStyle name="60% - 强调文字颜色 3 11 2" xfId="1700"/>
    <cellStyle name="60% - 强调文字颜色 3 11 2 2" xfId="1701"/>
    <cellStyle name="60% - 强调文字颜色 3 11 3" xfId="1702"/>
    <cellStyle name="60% - 强调文字颜色 3 11 4" xfId="1703"/>
    <cellStyle name="60% - 强调文字颜色 3 12" xfId="1704"/>
    <cellStyle name="60% - 强调文字颜色 3 12 2" xfId="1705"/>
    <cellStyle name="60% - 强调文字颜色 3 12 2 2" xfId="1706"/>
    <cellStyle name="60% - 强调文字颜色 3 12 3" xfId="1707"/>
    <cellStyle name="60% - 强调文字颜色 3 12 4" xfId="1708"/>
    <cellStyle name="60% - 强调文字颜色 3 13" xfId="1709"/>
    <cellStyle name="60% - 强调文字颜色 3 13 2" xfId="1710"/>
    <cellStyle name="60% - 强调文字颜色 3 13 2 2" xfId="1711"/>
    <cellStyle name="60% - 强调文字颜色 3 13 3" xfId="1712"/>
    <cellStyle name="60% - 强调文字颜色 3 13 4" xfId="1713"/>
    <cellStyle name="60% - 强调文字颜色 3 14" xfId="1714"/>
    <cellStyle name="60% - 强调文字颜色 3 14 2" xfId="1715"/>
    <cellStyle name="60% - 强调文字颜色 3 15" xfId="1716"/>
    <cellStyle name="60% - 强调文字颜色 3 15 2" xfId="1717"/>
    <cellStyle name="60% - 强调文字颜色 3 16" xfId="1718"/>
    <cellStyle name="60% - 强调文字颜色 3 16 2" xfId="1719"/>
    <cellStyle name="60% - 强调文字颜色 3 17" xfId="1720"/>
    <cellStyle name="60% - 强调文字颜色 3 17 2" xfId="1721"/>
    <cellStyle name="60% - 强调文字颜色 3 18" xfId="1722"/>
    <cellStyle name="60% - 强调文字颜色 3 18 2" xfId="1723"/>
    <cellStyle name="60% - 强调文字颜色 3 19" xfId="1724"/>
    <cellStyle name="60% - 强调文字颜色 3 2" xfId="1725"/>
    <cellStyle name="60% - 强调文字颜色 3 2 10" xfId="1726"/>
    <cellStyle name="60% - 强调文字颜色 3 2 11" xfId="1727"/>
    <cellStyle name="60% - 强调文字颜色 3 2 12" xfId="1728"/>
    <cellStyle name="60% - 强调文字颜色 3 2 13" xfId="1729"/>
    <cellStyle name="60% - 强调文字颜色 3 2 14" xfId="1730"/>
    <cellStyle name="60% - 强调文字颜色 3 2 15" xfId="1731"/>
    <cellStyle name="60% - 强调文字颜色 3 2 2" xfId="1732"/>
    <cellStyle name="60% - 强调文字颜色 3 2 2 2" xfId="1733"/>
    <cellStyle name="60% - 强调文字颜色 3 2 2 3" xfId="1734"/>
    <cellStyle name="60% - 强调文字颜色 3 2 3" xfId="1735"/>
    <cellStyle name="60% - 强调文字颜色 3 2 3 2" xfId="1736"/>
    <cellStyle name="60% - 强调文字颜色 3 2 4" xfId="1737"/>
    <cellStyle name="60% - 强调文字颜色 3 2 4 2" xfId="1738"/>
    <cellStyle name="60% - 强调文字颜色 3 2 5" xfId="1739"/>
    <cellStyle name="60% - 强调文字颜色 3 2 5 2" xfId="1740"/>
    <cellStyle name="60% - 强调文字颜色 3 2 6" xfId="1741"/>
    <cellStyle name="60% - 强调文字颜色 3 2 6 2" xfId="1742"/>
    <cellStyle name="60% - 强调文字颜色 3 2 7" xfId="1743"/>
    <cellStyle name="60% - 强调文字颜色 3 2 8" xfId="1744"/>
    <cellStyle name="60% - 强调文字颜色 3 2 8 2" xfId="1745"/>
    <cellStyle name="60% - 强调文字颜色 3 2 9" xfId="1746"/>
    <cellStyle name="60% - 强调文字颜色 3 3" xfId="1747"/>
    <cellStyle name="60% - 强调文字颜色 3 3 2" xfId="1748"/>
    <cellStyle name="60% - 强调文字颜色 3 3 2 2" xfId="1749"/>
    <cellStyle name="60% - 强调文字颜色 3 3 2 3" xfId="1750"/>
    <cellStyle name="60% - 强调文字颜色 3 3 3" xfId="1751"/>
    <cellStyle name="60% - 强调文字颜色 3 3 4" xfId="1752"/>
    <cellStyle name="60% - 强调文字颜色 3 3 5" xfId="1753"/>
    <cellStyle name="60% - 强调文字颜色 3 4" xfId="1754"/>
    <cellStyle name="60% - 强调文字颜色 3 4 2" xfId="1755"/>
    <cellStyle name="60% - 强调文字颜色 3 4 2 2" xfId="1756"/>
    <cellStyle name="60% - 强调文字颜色 3 4 2 3" xfId="1757"/>
    <cellStyle name="60% - 强调文字颜色 3 4 3" xfId="1758"/>
    <cellStyle name="60% - 强调文字颜色 3 4 4" xfId="1759"/>
    <cellStyle name="60% - 强调文字颜色 3 4 5" xfId="1760"/>
    <cellStyle name="60% - 强调文字颜色 3 5" xfId="1761"/>
    <cellStyle name="60% - 强调文字颜色 3 5 2" xfId="1762"/>
    <cellStyle name="60% - 强调文字颜色 3 5 2 2" xfId="1763"/>
    <cellStyle name="60% - 强调文字颜色 3 5 2 3" xfId="1764"/>
    <cellStyle name="60% - 强调文字颜色 3 5 3" xfId="1765"/>
    <cellStyle name="60% - 强调文字颜色 3 5 4" xfId="1766"/>
    <cellStyle name="60% - 强调文字颜色 3 5 5" xfId="1767"/>
    <cellStyle name="60% - 强调文字颜色 3 6" xfId="1768"/>
    <cellStyle name="60% - 强调文字颜色 3 6 2" xfId="1769"/>
    <cellStyle name="60% - 强调文字颜色 3 6 2 2" xfId="1770"/>
    <cellStyle name="60% - 强调文字颜色 3 6 2 3" xfId="1771"/>
    <cellStyle name="60% - 强调文字颜色 3 6 3" xfId="1772"/>
    <cellStyle name="60% - 强调文字颜色 3 6 4" xfId="1773"/>
    <cellStyle name="60% - 强调文字颜色 3 6 5" xfId="1774"/>
    <cellStyle name="60% - 强调文字颜色 3 7" xfId="1775"/>
    <cellStyle name="60% - 强调文字颜色 3 7 2" xfId="1776"/>
    <cellStyle name="60% - 强调文字颜色 3 7 2 2" xfId="1777"/>
    <cellStyle name="60% - 强调文字颜色 3 7 2 3" xfId="1778"/>
    <cellStyle name="60% - 强调文字颜色 3 7 3" xfId="1779"/>
    <cellStyle name="60% - 强调文字颜色 3 7 4" xfId="1780"/>
    <cellStyle name="60% - 强调文字颜色 3 7 5" xfId="1781"/>
    <cellStyle name="60% - 强调文字颜色 3 8" xfId="1782"/>
    <cellStyle name="60% - 强调文字颜色 3 8 2" xfId="1783"/>
    <cellStyle name="60% - 强调文字颜色 3 8 2 2" xfId="1784"/>
    <cellStyle name="60% - 强调文字颜色 3 8 2 3" xfId="1785"/>
    <cellStyle name="60% - 强调文字颜色 3 8 3" xfId="1786"/>
    <cellStyle name="60% - 强调文字颜色 3 8 4" xfId="1787"/>
    <cellStyle name="60% - 强调文字颜色 3 8 5" xfId="1788"/>
    <cellStyle name="60% - 强调文字颜色 3 9" xfId="1789"/>
    <cellStyle name="60% - 强调文字颜色 3 9 2" xfId="1790"/>
    <cellStyle name="60% - 强调文字颜色 3 9 2 2" xfId="1791"/>
    <cellStyle name="60% - 强调文字颜色 3 9 3" xfId="1792"/>
    <cellStyle name="60% - 强调文字颜色 3 9 4" xfId="1793"/>
    <cellStyle name="60% - 强调文字颜色 4 10" xfId="1794"/>
    <cellStyle name="60% - 强调文字颜色 4 10 2" xfId="1795"/>
    <cellStyle name="60% - 强调文字颜色 4 10 2 2" xfId="1796"/>
    <cellStyle name="60% - 强调文字颜色 4 10 3" xfId="1797"/>
    <cellStyle name="60% - 强调文字颜色 4 10 4" xfId="1798"/>
    <cellStyle name="60% - 强调文字颜色 4 11" xfId="1799"/>
    <cellStyle name="60% - 强调文字颜色 4 11 2" xfId="1800"/>
    <cellStyle name="60% - 强调文字颜色 4 11 2 2" xfId="1801"/>
    <cellStyle name="60% - 强调文字颜色 4 11 3" xfId="1802"/>
    <cellStyle name="60% - 强调文字颜色 4 11 4" xfId="1803"/>
    <cellStyle name="60% - 强调文字颜色 4 12" xfId="1804"/>
    <cellStyle name="60% - 强调文字颜色 4 12 2" xfId="1805"/>
    <cellStyle name="60% - 强调文字颜色 4 12 2 2" xfId="1806"/>
    <cellStyle name="60% - 强调文字颜色 4 12 3" xfId="1807"/>
    <cellStyle name="60% - 强调文字颜色 4 12 4" xfId="1808"/>
    <cellStyle name="60% - 强调文字颜色 4 13" xfId="1809"/>
    <cellStyle name="60% - 强调文字颜色 4 13 2" xfId="1810"/>
    <cellStyle name="60% - 强调文字颜色 4 13 2 2" xfId="1811"/>
    <cellStyle name="60% - 强调文字颜色 4 13 3" xfId="1812"/>
    <cellStyle name="60% - 强调文字颜色 4 13 4" xfId="1813"/>
    <cellStyle name="60% - 强调文字颜色 4 14" xfId="1814"/>
    <cellStyle name="60% - 强调文字颜色 4 14 2" xfId="1815"/>
    <cellStyle name="60% - 强调文字颜色 4 15" xfId="1816"/>
    <cellStyle name="60% - 强调文字颜色 4 15 2" xfId="1817"/>
    <cellStyle name="60% - 强调文字颜色 4 16" xfId="1818"/>
    <cellStyle name="60% - 强调文字颜色 4 16 2" xfId="1819"/>
    <cellStyle name="60% - 强调文字颜色 4 17" xfId="1820"/>
    <cellStyle name="60% - 强调文字颜色 4 17 2" xfId="1821"/>
    <cellStyle name="60% - 强调文字颜色 4 18" xfId="1822"/>
    <cellStyle name="60% - 强调文字颜色 4 18 2" xfId="1823"/>
    <cellStyle name="60% - 强调文字颜色 4 19" xfId="1824"/>
    <cellStyle name="60% - 强调文字颜色 4 2" xfId="1825"/>
    <cellStyle name="60% - 强调文字颜色 4 2 10" xfId="1826"/>
    <cellStyle name="60% - 强调文字颜色 4 2 11" xfId="1827"/>
    <cellStyle name="60% - 强调文字颜色 4 2 12" xfId="1828"/>
    <cellStyle name="60% - 强调文字颜色 4 2 13" xfId="1829"/>
    <cellStyle name="60% - 强调文字颜色 4 2 14" xfId="1830"/>
    <cellStyle name="60% - 强调文字颜色 4 2 15" xfId="1831"/>
    <cellStyle name="60% - 强调文字颜色 4 2 2" xfId="1832"/>
    <cellStyle name="60% - 强调文字颜色 4 2 2 2" xfId="1833"/>
    <cellStyle name="60% - 强调文字颜色 4 2 2 3" xfId="1834"/>
    <cellStyle name="60% - 强调文字颜色 4 2 3" xfId="1835"/>
    <cellStyle name="60% - 强调文字颜色 4 2 3 2" xfId="1836"/>
    <cellStyle name="60% - 强调文字颜色 4 2 4" xfId="1837"/>
    <cellStyle name="60% - 强调文字颜色 4 2 4 2" xfId="1838"/>
    <cellStyle name="60% - 强调文字颜色 4 2 5" xfId="1839"/>
    <cellStyle name="60% - 强调文字颜色 4 2 5 2" xfId="1840"/>
    <cellStyle name="60% - 强调文字颜色 4 2 6" xfId="1841"/>
    <cellStyle name="60% - 强调文字颜色 4 2 6 2" xfId="1842"/>
    <cellStyle name="60% - 强调文字颜色 4 2 7" xfId="1843"/>
    <cellStyle name="60% - 强调文字颜色 4 2 8" xfId="1844"/>
    <cellStyle name="60% - 强调文字颜色 4 2 8 2" xfId="1845"/>
    <cellStyle name="60% - 强调文字颜色 4 2 9" xfId="1846"/>
    <cellStyle name="60% - 强调文字颜色 4 3" xfId="1847"/>
    <cellStyle name="60% - 强调文字颜色 4 3 2" xfId="1848"/>
    <cellStyle name="60% - 强调文字颜色 4 3 2 2" xfId="1849"/>
    <cellStyle name="60% - 强调文字颜色 4 3 2 3" xfId="1850"/>
    <cellStyle name="60% - 强调文字颜色 4 3 3" xfId="1851"/>
    <cellStyle name="60% - 强调文字颜色 4 3 4" xfId="1852"/>
    <cellStyle name="60% - 强调文字颜色 4 3 5" xfId="1853"/>
    <cellStyle name="60% - 强调文字颜色 4 4" xfId="1854"/>
    <cellStyle name="60% - 强调文字颜色 4 4 2" xfId="1855"/>
    <cellStyle name="60% - 强调文字颜色 4 4 2 2" xfId="1856"/>
    <cellStyle name="60% - 强调文字颜色 4 4 2 3" xfId="1857"/>
    <cellStyle name="60% - 强调文字颜色 4 4 3" xfId="1858"/>
    <cellStyle name="60% - 强调文字颜色 4 4 4" xfId="1859"/>
    <cellStyle name="60% - 强调文字颜色 4 4 5" xfId="1860"/>
    <cellStyle name="60% - 强调文字颜色 4 5" xfId="1861"/>
    <cellStyle name="60% - 强调文字颜色 4 5 2" xfId="1862"/>
    <cellStyle name="60% - 强调文字颜色 4 5 2 2" xfId="1863"/>
    <cellStyle name="60% - 强调文字颜色 4 5 2 3" xfId="1864"/>
    <cellStyle name="60% - 强调文字颜色 4 5 3" xfId="1865"/>
    <cellStyle name="60% - 强调文字颜色 4 5 4" xfId="1866"/>
    <cellStyle name="60% - 强调文字颜色 4 5 5" xfId="1867"/>
    <cellStyle name="60% - 强调文字颜色 4 6" xfId="1868"/>
    <cellStyle name="60% - 强调文字颜色 4 6 2" xfId="1869"/>
    <cellStyle name="60% - 强调文字颜色 4 6 2 2" xfId="1870"/>
    <cellStyle name="60% - 强调文字颜色 4 6 2 3" xfId="1871"/>
    <cellStyle name="60% - 强调文字颜色 4 6 3" xfId="1872"/>
    <cellStyle name="60% - 强调文字颜色 4 6 4" xfId="1873"/>
    <cellStyle name="60% - 强调文字颜色 4 6 5" xfId="1874"/>
    <cellStyle name="60% - 强调文字颜色 4 7" xfId="1875"/>
    <cellStyle name="60% - 强调文字颜色 4 7 2" xfId="1876"/>
    <cellStyle name="60% - 强调文字颜色 4 7 2 2" xfId="1877"/>
    <cellStyle name="60% - 强调文字颜色 4 7 2 3" xfId="1878"/>
    <cellStyle name="60% - 强调文字颜色 4 7 3" xfId="1879"/>
    <cellStyle name="60% - 强调文字颜色 4 7 4" xfId="1880"/>
    <cellStyle name="60% - 强调文字颜色 4 7 5" xfId="1881"/>
    <cellStyle name="60% - 强调文字颜色 4 8" xfId="1882"/>
    <cellStyle name="60% - 强调文字颜色 4 8 2" xfId="1883"/>
    <cellStyle name="60% - 强调文字颜色 4 8 2 2" xfId="1884"/>
    <cellStyle name="60% - 强调文字颜色 4 8 2 3" xfId="1885"/>
    <cellStyle name="60% - 强调文字颜色 4 8 3" xfId="1886"/>
    <cellStyle name="60% - 强调文字颜色 4 8 4" xfId="1887"/>
    <cellStyle name="60% - 强调文字颜色 4 8 5" xfId="1888"/>
    <cellStyle name="60% - 强调文字颜色 4 9" xfId="1889"/>
    <cellStyle name="60% - 强调文字颜色 4 9 2" xfId="1890"/>
    <cellStyle name="60% - 强调文字颜色 4 9 2 2" xfId="1891"/>
    <cellStyle name="60% - 强调文字颜色 4 9 3" xfId="1892"/>
    <cellStyle name="60% - 强调文字颜色 4 9 4" xfId="1893"/>
    <cellStyle name="60% - 强调文字颜色 5 10" xfId="1894"/>
    <cellStyle name="60% - 强调文字颜色 5 10 2" xfId="1895"/>
    <cellStyle name="60% - 强调文字颜色 5 10 2 2" xfId="1896"/>
    <cellStyle name="60% - 强调文字颜色 5 10 3" xfId="1897"/>
    <cellStyle name="60% - 强调文字颜色 5 10 4" xfId="1898"/>
    <cellStyle name="60% - 强调文字颜色 5 11" xfId="1899"/>
    <cellStyle name="60% - 强调文字颜色 5 11 2" xfId="1900"/>
    <cellStyle name="60% - 强调文字颜色 5 11 2 2" xfId="1901"/>
    <cellStyle name="60% - 强调文字颜色 5 11 3" xfId="1902"/>
    <cellStyle name="60% - 强调文字颜色 5 11 4" xfId="1903"/>
    <cellStyle name="60% - 强调文字颜色 5 12" xfId="1904"/>
    <cellStyle name="60% - 强调文字颜色 5 12 2" xfId="1905"/>
    <cellStyle name="60% - 强调文字颜色 5 12 2 2" xfId="1906"/>
    <cellStyle name="60% - 强调文字颜色 5 12 3" xfId="1907"/>
    <cellStyle name="60% - 强调文字颜色 5 12 4" xfId="1908"/>
    <cellStyle name="60% - 强调文字颜色 5 13" xfId="1909"/>
    <cellStyle name="60% - 强调文字颜色 5 13 2" xfId="1910"/>
    <cellStyle name="60% - 强调文字颜色 5 13 2 2" xfId="1911"/>
    <cellStyle name="60% - 强调文字颜色 5 13 3" xfId="1912"/>
    <cellStyle name="60% - 强调文字颜色 5 13 4" xfId="1913"/>
    <cellStyle name="60% - 强调文字颜色 5 14" xfId="1914"/>
    <cellStyle name="60% - 强调文字颜色 5 14 2" xfId="1915"/>
    <cellStyle name="60% - 强调文字颜色 5 15" xfId="1916"/>
    <cellStyle name="60% - 强调文字颜色 5 15 2" xfId="1917"/>
    <cellStyle name="60% - 强调文字颜色 5 16" xfId="1918"/>
    <cellStyle name="60% - 强调文字颜色 5 16 2" xfId="1919"/>
    <cellStyle name="60% - 强调文字颜色 5 17" xfId="1920"/>
    <cellStyle name="60% - 强调文字颜色 5 17 2" xfId="1921"/>
    <cellStyle name="60% - 强调文字颜色 5 18" xfId="1922"/>
    <cellStyle name="60% - 强调文字颜色 5 18 2" xfId="1923"/>
    <cellStyle name="60% - 强调文字颜色 5 19" xfId="1924"/>
    <cellStyle name="60% - 强调文字颜色 5 2" xfId="1925"/>
    <cellStyle name="60% - 强调文字颜色 5 2 10" xfId="1926"/>
    <cellStyle name="60% - 强调文字颜色 5 2 11" xfId="1927"/>
    <cellStyle name="60% - 强调文字颜色 5 2 12" xfId="1928"/>
    <cellStyle name="60% - 强调文字颜色 5 2 13" xfId="1929"/>
    <cellStyle name="60% - 强调文字颜色 5 2 14" xfId="1930"/>
    <cellStyle name="60% - 强调文字颜色 5 2 15" xfId="1931"/>
    <cellStyle name="60% - 强调文字颜色 5 2 2" xfId="1932"/>
    <cellStyle name="60% - 强调文字颜色 5 2 2 2" xfId="1933"/>
    <cellStyle name="60% - 强调文字颜色 5 2 2 3" xfId="1934"/>
    <cellStyle name="60% - 强调文字颜色 5 2 3" xfId="1935"/>
    <cellStyle name="60% - 强调文字颜色 5 2 3 2" xfId="1936"/>
    <cellStyle name="60% - 强调文字颜色 5 2 4" xfId="1937"/>
    <cellStyle name="60% - 强调文字颜色 5 2 4 2" xfId="1938"/>
    <cellStyle name="60% - 强调文字颜色 5 2 5" xfId="1939"/>
    <cellStyle name="60% - 强调文字颜色 5 2 5 2" xfId="1940"/>
    <cellStyle name="60% - 强调文字颜色 5 2 6" xfId="1941"/>
    <cellStyle name="60% - 强调文字颜色 5 2 6 2" xfId="1942"/>
    <cellStyle name="60% - 强调文字颜色 5 2 7" xfId="1943"/>
    <cellStyle name="60% - 强调文字颜色 5 2 8" xfId="1944"/>
    <cellStyle name="60% - 强调文字颜色 5 2 8 2" xfId="1945"/>
    <cellStyle name="60% - 强调文字颜色 5 2 9" xfId="1946"/>
    <cellStyle name="60% - 强调文字颜色 5 3" xfId="1947"/>
    <cellStyle name="60% - 强调文字颜色 5 3 2" xfId="1948"/>
    <cellStyle name="60% - 强调文字颜色 5 3 2 2" xfId="1949"/>
    <cellStyle name="60% - 强调文字颜色 5 3 2 3" xfId="1950"/>
    <cellStyle name="60% - 强调文字颜色 5 3 3" xfId="1951"/>
    <cellStyle name="60% - 强调文字颜色 5 3 4" xfId="1952"/>
    <cellStyle name="60% - 强调文字颜色 5 3 5" xfId="1953"/>
    <cellStyle name="60% - 强调文字颜色 5 4" xfId="1954"/>
    <cellStyle name="60% - 强调文字颜色 5 4 2" xfId="1955"/>
    <cellStyle name="60% - 强调文字颜色 5 4 2 2" xfId="1956"/>
    <cellStyle name="60% - 强调文字颜色 5 4 2 3" xfId="1957"/>
    <cellStyle name="60% - 强调文字颜色 5 4 3" xfId="1958"/>
    <cellStyle name="60% - 强调文字颜色 5 4 4" xfId="1959"/>
    <cellStyle name="60% - 强调文字颜色 5 4 5" xfId="1960"/>
    <cellStyle name="60% - 强调文字颜色 5 5" xfId="1961"/>
    <cellStyle name="60% - 强调文字颜色 5 5 2" xfId="1962"/>
    <cellStyle name="60% - 强调文字颜色 5 5 2 2" xfId="1963"/>
    <cellStyle name="60% - 强调文字颜色 5 5 2 3" xfId="1964"/>
    <cellStyle name="60% - 强调文字颜色 5 5 3" xfId="1965"/>
    <cellStyle name="60% - 强调文字颜色 5 5 4" xfId="1966"/>
    <cellStyle name="60% - 强调文字颜色 5 5 5" xfId="1967"/>
    <cellStyle name="60% - 强调文字颜色 5 6" xfId="1968"/>
    <cellStyle name="60% - 强调文字颜色 5 6 2" xfId="1969"/>
    <cellStyle name="60% - 强调文字颜色 5 6 2 2" xfId="1970"/>
    <cellStyle name="60% - 强调文字颜色 5 6 2 3" xfId="1971"/>
    <cellStyle name="60% - 强调文字颜色 5 6 3" xfId="1972"/>
    <cellStyle name="60% - 强调文字颜色 5 6 4" xfId="1973"/>
    <cellStyle name="60% - 强调文字颜色 5 6 5" xfId="1974"/>
    <cellStyle name="60% - 强调文字颜色 5 7" xfId="1975"/>
    <cellStyle name="60% - 强调文字颜色 5 7 2" xfId="1976"/>
    <cellStyle name="60% - 强调文字颜色 5 7 2 2" xfId="1977"/>
    <cellStyle name="60% - 强调文字颜色 5 7 2 3" xfId="1978"/>
    <cellStyle name="60% - 强调文字颜色 5 7 3" xfId="1979"/>
    <cellStyle name="60% - 强调文字颜色 5 7 4" xfId="1980"/>
    <cellStyle name="60% - 强调文字颜色 5 7 5" xfId="1981"/>
    <cellStyle name="60% - 强调文字颜色 5 8" xfId="1982"/>
    <cellStyle name="60% - 强调文字颜色 5 8 2" xfId="1983"/>
    <cellStyle name="60% - 强调文字颜色 5 8 2 2" xfId="1984"/>
    <cellStyle name="60% - 强调文字颜色 5 8 2 3" xfId="1985"/>
    <cellStyle name="60% - 强调文字颜色 5 8 3" xfId="1986"/>
    <cellStyle name="60% - 强调文字颜色 5 8 4" xfId="1987"/>
    <cellStyle name="60% - 强调文字颜色 5 8 5" xfId="1988"/>
    <cellStyle name="60% - 强调文字颜色 5 9" xfId="1989"/>
    <cellStyle name="60% - 强调文字颜色 5 9 2" xfId="1990"/>
    <cellStyle name="60% - 强调文字颜色 5 9 2 2" xfId="1991"/>
    <cellStyle name="60% - 强调文字颜色 5 9 3" xfId="1992"/>
    <cellStyle name="60% - 强调文字颜色 5 9 4" xfId="1993"/>
    <cellStyle name="60% - 强调文字颜色 6 10" xfId="1994"/>
    <cellStyle name="60% - 强调文字颜色 6 10 2" xfId="1995"/>
    <cellStyle name="60% - 强调文字颜色 6 10 2 2" xfId="1996"/>
    <cellStyle name="60% - 强调文字颜色 6 10 3" xfId="1997"/>
    <cellStyle name="60% - 强调文字颜色 6 10 4" xfId="1998"/>
    <cellStyle name="60% - 强调文字颜色 6 11" xfId="1999"/>
    <cellStyle name="60% - 强调文字颜色 6 11 2" xfId="2000"/>
    <cellStyle name="60% - 强调文字颜色 6 11 2 2" xfId="2001"/>
    <cellStyle name="60% - 强调文字颜色 6 11 3" xfId="2002"/>
    <cellStyle name="60% - 强调文字颜色 6 11 4" xfId="2003"/>
    <cellStyle name="60% - 强调文字颜色 6 12" xfId="2004"/>
    <cellStyle name="60% - 强调文字颜色 6 12 2" xfId="2005"/>
    <cellStyle name="60% - 强调文字颜色 6 12 2 2" xfId="2006"/>
    <cellStyle name="60% - 强调文字颜色 6 12 3" xfId="2007"/>
    <cellStyle name="60% - 强调文字颜色 6 12 4" xfId="2008"/>
    <cellStyle name="60% - 强调文字颜色 6 13" xfId="2009"/>
    <cellStyle name="60% - 强调文字颜色 6 13 2" xfId="2010"/>
    <cellStyle name="60% - 强调文字颜色 6 13 2 2" xfId="2011"/>
    <cellStyle name="60% - 强调文字颜色 6 13 3" xfId="2012"/>
    <cellStyle name="60% - 强调文字颜色 6 13 4" xfId="2013"/>
    <cellStyle name="60% - 强调文字颜色 6 14" xfId="2014"/>
    <cellStyle name="60% - 强调文字颜色 6 14 2" xfId="2015"/>
    <cellStyle name="60% - 强调文字颜色 6 15" xfId="2016"/>
    <cellStyle name="60% - 强调文字颜色 6 15 2" xfId="2017"/>
    <cellStyle name="60% - 强调文字颜色 6 16" xfId="2018"/>
    <cellStyle name="60% - 强调文字颜色 6 16 2" xfId="2019"/>
    <cellStyle name="60% - 强调文字颜色 6 17" xfId="2020"/>
    <cellStyle name="60% - 强调文字颜色 6 17 2" xfId="2021"/>
    <cellStyle name="60% - 强调文字颜色 6 18" xfId="2022"/>
    <cellStyle name="60% - 强调文字颜色 6 18 2" xfId="2023"/>
    <cellStyle name="60% - 强调文字颜色 6 19" xfId="2024"/>
    <cellStyle name="60% - 强调文字颜色 6 2" xfId="2025"/>
    <cellStyle name="60% - 强调文字颜色 6 2 10" xfId="2026"/>
    <cellStyle name="60% - 强调文字颜色 6 2 11" xfId="2027"/>
    <cellStyle name="60% - 强调文字颜色 6 2 12" xfId="2028"/>
    <cellStyle name="60% - 强调文字颜色 6 2 13" xfId="2029"/>
    <cellStyle name="60% - 强调文字颜色 6 2 14" xfId="2030"/>
    <cellStyle name="60% - 强调文字颜色 6 2 15" xfId="2031"/>
    <cellStyle name="60% - 强调文字颜色 6 2 2" xfId="2032"/>
    <cellStyle name="60% - 强调文字颜色 6 2 2 2" xfId="2033"/>
    <cellStyle name="60% - 强调文字颜色 6 2 2 3" xfId="2034"/>
    <cellStyle name="60% - 强调文字颜色 6 2 3" xfId="2035"/>
    <cellStyle name="60% - 强调文字颜色 6 2 3 2" xfId="2036"/>
    <cellStyle name="60% - 强调文字颜色 6 2 4" xfId="2037"/>
    <cellStyle name="60% - 强调文字颜色 6 2 4 2" xfId="2038"/>
    <cellStyle name="60% - 强调文字颜色 6 2 5" xfId="2039"/>
    <cellStyle name="60% - 强调文字颜色 6 2 5 2" xfId="2040"/>
    <cellStyle name="60% - 强调文字颜色 6 2 6" xfId="2041"/>
    <cellStyle name="60% - 强调文字颜色 6 2 6 2" xfId="2042"/>
    <cellStyle name="60% - 强调文字颜色 6 2 7" xfId="2043"/>
    <cellStyle name="60% - 强调文字颜色 6 2 8" xfId="2044"/>
    <cellStyle name="60% - 强调文字颜色 6 2 8 2" xfId="2045"/>
    <cellStyle name="60% - 强调文字颜色 6 2 9" xfId="2046"/>
    <cellStyle name="60% - 强调文字颜色 6 3" xfId="2047"/>
    <cellStyle name="60% - 强调文字颜色 6 3 2" xfId="2048"/>
    <cellStyle name="60% - 强调文字颜色 6 3 2 2" xfId="2049"/>
    <cellStyle name="60% - 强调文字颜色 6 3 2 3" xfId="2050"/>
    <cellStyle name="60% - 强调文字颜色 6 3 3" xfId="2051"/>
    <cellStyle name="60% - 强调文字颜色 6 3 4" xfId="2052"/>
    <cellStyle name="60% - 强调文字颜色 6 3 5" xfId="2053"/>
    <cellStyle name="60% - 强调文字颜色 6 4" xfId="2054"/>
    <cellStyle name="60% - 强调文字颜色 6 4 2" xfId="2055"/>
    <cellStyle name="60% - 强调文字颜色 6 4 2 2" xfId="2056"/>
    <cellStyle name="60% - 强调文字颜色 6 4 2 3" xfId="2057"/>
    <cellStyle name="60% - 强调文字颜色 6 4 3" xfId="2058"/>
    <cellStyle name="60% - 强调文字颜色 6 4 4" xfId="2059"/>
    <cellStyle name="60% - 强调文字颜色 6 4 5" xfId="2060"/>
    <cellStyle name="60% - 强调文字颜色 6 5" xfId="2061"/>
    <cellStyle name="60% - 强调文字颜色 6 5 2" xfId="2062"/>
    <cellStyle name="60% - 强调文字颜色 6 5 2 2" xfId="2063"/>
    <cellStyle name="60% - 强调文字颜色 6 5 2 3" xfId="2064"/>
    <cellStyle name="60% - 强调文字颜色 6 5 3" xfId="2065"/>
    <cellStyle name="60% - 强调文字颜色 6 5 4" xfId="2066"/>
    <cellStyle name="60% - 强调文字颜色 6 5 5" xfId="2067"/>
    <cellStyle name="60% - 强调文字颜色 6 6" xfId="2068"/>
    <cellStyle name="60% - 强调文字颜色 6 6 2" xfId="2069"/>
    <cellStyle name="60% - 强调文字颜色 6 6 2 2" xfId="2070"/>
    <cellStyle name="60% - 强调文字颜色 6 6 2 3" xfId="2071"/>
    <cellStyle name="60% - 强调文字颜色 6 6 3" xfId="2072"/>
    <cellStyle name="60% - 强调文字颜色 6 6 4" xfId="2073"/>
    <cellStyle name="60% - 强调文字颜色 6 6 5" xfId="2074"/>
    <cellStyle name="60% - 强调文字颜色 6 7" xfId="2075"/>
    <cellStyle name="60% - 强调文字颜色 6 7 2" xfId="2076"/>
    <cellStyle name="60% - 强调文字颜色 6 7 2 2" xfId="2077"/>
    <cellStyle name="60% - 强调文字颜色 6 7 2 3" xfId="2078"/>
    <cellStyle name="60% - 强调文字颜色 6 7 3" xfId="2079"/>
    <cellStyle name="60% - 强调文字颜色 6 7 4" xfId="2080"/>
    <cellStyle name="60% - 强调文字颜色 6 7 5" xfId="2081"/>
    <cellStyle name="60% - 强调文字颜色 6 8" xfId="2082"/>
    <cellStyle name="60% - 强调文字颜色 6 8 2" xfId="2083"/>
    <cellStyle name="60% - 强调文字颜色 6 8 2 2" xfId="2084"/>
    <cellStyle name="60% - 强调文字颜色 6 8 2 3" xfId="2085"/>
    <cellStyle name="60% - 强调文字颜色 6 8 3" xfId="2086"/>
    <cellStyle name="60% - 强调文字颜色 6 8 4" xfId="2087"/>
    <cellStyle name="60% - 强调文字颜色 6 8 5" xfId="2088"/>
    <cellStyle name="60% - 强调文字颜色 6 9" xfId="2089"/>
    <cellStyle name="60% - 强调文字颜色 6 9 2" xfId="2090"/>
    <cellStyle name="60% - 强调文字颜色 6 9 2 2" xfId="2091"/>
    <cellStyle name="60% - 强调文字颜色 6 9 3" xfId="2092"/>
    <cellStyle name="60% - 强调文字颜色 6 9 4" xfId="2093"/>
    <cellStyle name="60% - 着色 1 2" xfId="2094"/>
    <cellStyle name="60% - 着色 1 2 2" xfId="2095"/>
    <cellStyle name="60% - 着色 1 2 2 2" xfId="2096"/>
    <cellStyle name="60% - 着色 1 2 3" xfId="2097"/>
    <cellStyle name="60% - 着色 1 3" xfId="2098"/>
    <cellStyle name="60% - 着色 2 2" xfId="2099"/>
    <cellStyle name="60% - 着色 2 2 2" xfId="2100"/>
    <cellStyle name="60% - 着色 2 2 2 2" xfId="2101"/>
    <cellStyle name="60% - 着色 2 2 3" xfId="2102"/>
    <cellStyle name="60% - 着色 2 3" xfId="2103"/>
    <cellStyle name="60% - 着色 3 2" xfId="2104"/>
    <cellStyle name="60% - 着色 3 2 2" xfId="2105"/>
    <cellStyle name="60% - 着色 3 2 2 2" xfId="2106"/>
    <cellStyle name="60% - 着色 3 2 3" xfId="2107"/>
    <cellStyle name="60% - 着色 3 3" xfId="2108"/>
    <cellStyle name="60% - 着色 4 2" xfId="2109"/>
    <cellStyle name="60% - 着色 4 2 2" xfId="2110"/>
    <cellStyle name="60% - 着色 4 2 2 2" xfId="2111"/>
    <cellStyle name="60% - 着色 4 2 3" xfId="2112"/>
    <cellStyle name="60% - 着色 4 3" xfId="2113"/>
    <cellStyle name="60% - 着色 5 2" xfId="2114"/>
    <cellStyle name="60% - 着色 5 2 2" xfId="2115"/>
    <cellStyle name="60% - 着色 5 2 2 2" xfId="2116"/>
    <cellStyle name="60% - 着色 5 2 3" xfId="2117"/>
    <cellStyle name="60% - 着色 5 3" xfId="2118"/>
    <cellStyle name="60% - 着色 6 2" xfId="2119"/>
    <cellStyle name="60% - 着色 6 2 2" xfId="2120"/>
    <cellStyle name="60% - 着色 6 2 2 2" xfId="2121"/>
    <cellStyle name="60% - 着色 6 2 3" xfId="2122"/>
    <cellStyle name="60% - 着色 6 3" xfId="2123"/>
    <cellStyle name="6mal" xfId="2124"/>
    <cellStyle name="6mal 2" xfId="2125"/>
    <cellStyle name="6mal 2 2" xfId="2126"/>
    <cellStyle name="6mal 3" xfId="2127"/>
    <cellStyle name="6mal 4" xfId="2128"/>
    <cellStyle name="Accent1" xfId="2129"/>
    <cellStyle name="Accent1 - 20%" xfId="2130"/>
    <cellStyle name="Accent1 - 20% 10" xfId="2131"/>
    <cellStyle name="Accent1 - 20% 2" xfId="2132"/>
    <cellStyle name="Accent1 - 20% 2 2" xfId="2133"/>
    <cellStyle name="Accent1 - 20% 2 3" xfId="2134"/>
    <cellStyle name="Accent1 - 20% 2 4" xfId="2135"/>
    <cellStyle name="Accent1 - 20% 3" xfId="2136"/>
    <cellStyle name="Accent1 - 20% 3 2" xfId="2137"/>
    <cellStyle name="Accent1 - 20% 3 3" xfId="2138"/>
    <cellStyle name="Accent1 - 20% 3 4" xfId="2139"/>
    <cellStyle name="Accent1 - 20% 4" xfId="2140"/>
    <cellStyle name="Accent1 - 20% 4 2" xfId="2141"/>
    <cellStyle name="Accent1 - 20% 4 3" xfId="2142"/>
    <cellStyle name="Accent1 - 20% 5" xfId="2143"/>
    <cellStyle name="Accent1 - 20% 5 2" xfId="2144"/>
    <cellStyle name="Accent1 - 20% 6" xfId="2145"/>
    <cellStyle name="Accent1 - 20% 6 2" xfId="2146"/>
    <cellStyle name="Accent1 - 20% 7" xfId="2147"/>
    <cellStyle name="Accent1 - 20% 8" xfId="2148"/>
    <cellStyle name="Accent1 - 20% 9" xfId="2149"/>
    <cellStyle name="Accent1 - 40%" xfId="2150"/>
    <cellStyle name="Accent1 - 40% 10" xfId="2151"/>
    <cellStyle name="Accent1 - 40% 2" xfId="2152"/>
    <cellStyle name="Accent1 - 40% 2 2" xfId="2153"/>
    <cellStyle name="Accent1 - 40% 2 3" xfId="2154"/>
    <cellStyle name="Accent1 - 40% 2 4" xfId="2155"/>
    <cellStyle name="Accent1 - 40% 3" xfId="2156"/>
    <cellStyle name="Accent1 - 40% 3 2" xfId="2157"/>
    <cellStyle name="Accent1 - 40% 3 3" xfId="2158"/>
    <cellStyle name="Accent1 - 40% 3 4" xfId="2159"/>
    <cellStyle name="Accent1 - 40% 4" xfId="2160"/>
    <cellStyle name="Accent1 - 40% 4 2" xfId="2161"/>
    <cellStyle name="Accent1 - 40% 4 3" xfId="2162"/>
    <cellStyle name="Accent1 - 40% 5" xfId="2163"/>
    <cellStyle name="Accent1 - 40% 5 2" xfId="2164"/>
    <cellStyle name="Accent1 - 40% 6" xfId="2165"/>
    <cellStyle name="Accent1 - 40% 6 2" xfId="2166"/>
    <cellStyle name="Accent1 - 40% 7" xfId="2167"/>
    <cellStyle name="Accent1 - 40% 8" xfId="2168"/>
    <cellStyle name="Accent1 - 40% 9" xfId="2169"/>
    <cellStyle name="Accent1 - 60%" xfId="2170"/>
    <cellStyle name="Accent1 - 60% 10" xfId="2171"/>
    <cellStyle name="Accent1 - 60% 2" xfId="2172"/>
    <cellStyle name="Accent1 - 60% 2 2" xfId="2173"/>
    <cellStyle name="Accent1 - 60% 2 3" xfId="2174"/>
    <cellStyle name="Accent1 - 60% 2 4" xfId="2175"/>
    <cellStyle name="Accent1 - 60% 3" xfId="2176"/>
    <cellStyle name="Accent1 - 60% 3 2" xfId="2177"/>
    <cellStyle name="Accent1 - 60% 3 3" xfId="2178"/>
    <cellStyle name="Accent1 - 60% 3 4" xfId="2179"/>
    <cellStyle name="Accent1 - 60% 4" xfId="2180"/>
    <cellStyle name="Accent1 - 60% 4 2" xfId="2181"/>
    <cellStyle name="Accent1 - 60% 4 3" xfId="2182"/>
    <cellStyle name="Accent1 - 60% 5" xfId="2183"/>
    <cellStyle name="Accent1 - 60% 5 2" xfId="2184"/>
    <cellStyle name="Accent1 - 60% 6" xfId="2185"/>
    <cellStyle name="Accent1 - 60% 6 2" xfId="2186"/>
    <cellStyle name="Accent1 - 60% 7" xfId="2187"/>
    <cellStyle name="Accent1 - 60% 8" xfId="2188"/>
    <cellStyle name="Accent1 - 60% 9" xfId="2189"/>
    <cellStyle name="Accent1 10" xfId="2190"/>
    <cellStyle name="Accent1 11" xfId="2191"/>
    <cellStyle name="Accent1 12" xfId="2192"/>
    <cellStyle name="Accent1 13" xfId="2193"/>
    <cellStyle name="Accent1 14" xfId="2194"/>
    <cellStyle name="Accent1 15" xfId="2195"/>
    <cellStyle name="Accent1 16" xfId="2196"/>
    <cellStyle name="Accent1 2" xfId="2197"/>
    <cellStyle name="Accent1 2 2" xfId="2198"/>
    <cellStyle name="Accent1 2 3" xfId="2199"/>
    <cellStyle name="Accent1 2 4" xfId="2200"/>
    <cellStyle name="Accent1 3" xfId="2201"/>
    <cellStyle name="Accent1 3 2" xfId="2202"/>
    <cellStyle name="Accent1 3 3" xfId="2203"/>
    <cellStyle name="Accent1 3 4" xfId="2204"/>
    <cellStyle name="Accent1 4" xfId="2205"/>
    <cellStyle name="Accent1 4 2" xfId="2206"/>
    <cellStyle name="Accent1 4 3" xfId="2207"/>
    <cellStyle name="Accent1 4 4" xfId="2208"/>
    <cellStyle name="Accent1 5" xfId="2209"/>
    <cellStyle name="Accent1 5 2" xfId="2210"/>
    <cellStyle name="Accent1 5 3" xfId="2211"/>
    <cellStyle name="Accent1 5 4" xfId="2212"/>
    <cellStyle name="Accent1 6" xfId="2213"/>
    <cellStyle name="Accent1 6 2" xfId="2214"/>
    <cellStyle name="Accent1 6 3" xfId="2215"/>
    <cellStyle name="Accent1 7" xfId="2216"/>
    <cellStyle name="Accent1 7 2" xfId="2217"/>
    <cellStyle name="Accent1 8" xfId="2218"/>
    <cellStyle name="Accent1 9" xfId="2219"/>
    <cellStyle name="Accent1_2006年33甘肃" xfId="2220"/>
    <cellStyle name="Accent2" xfId="2221"/>
    <cellStyle name="Accent2 - 20%" xfId="2222"/>
    <cellStyle name="Accent2 - 20% 10" xfId="2223"/>
    <cellStyle name="Accent2 - 20% 2" xfId="2224"/>
    <cellStyle name="Accent2 - 20% 2 2" xfId="2225"/>
    <cellStyle name="Accent2 - 20% 2 3" xfId="2226"/>
    <cellStyle name="Accent2 - 20% 2 4" xfId="2227"/>
    <cellStyle name="Accent2 - 20% 3" xfId="2228"/>
    <cellStyle name="Accent2 - 20% 3 2" xfId="2229"/>
    <cellStyle name="Accent2 - 20% 3 3" xfId="2230"/>
    <cellStyle name="Accent2 - 20% 3 4" xfId="2231"/>
    <cellStyle name="Accent2 - 20% 4" xfId="2232"/>
    <cellStyle name="Accent2 - 20% 4 2" xfId="2233"/>
    <cellStyle name="Accent2 - 20% 4 3" xfId="2234"/>
    <cellStyle name="Accent2 - 20% 5" xfId="2235"/>
    <cellStyle name="Accent2 - 20% 5 2" xfId="2236"/>
    <cellStyle name="Accent2 - 20% 6" xfId="2237"/>
    <cellStyle name="Accent2 - 20% 6 2" xfId="2238"/>
    <cellStyle name="Accent2 - 20% 7" xfId="2239"/>
    <cellStyle name="Accent2 - 20% 8" xfId="2240"/>
    <cellStyle name="Accent2 - 20% 9" xfId="2241"/>
    <cellStyle name="Accent2 - 40%" xfId="2242"/>
    <cellStyle name="Accent2 - 40% 10" xfId="2243"/>
    <cellStyle name="Accent2 - 40% 2" xfId="2244"/>
    <cellStyle name="Accent2 - 40% 2 2" xfId="2245"/>
    <cellStyle name="Accent2 - 40% 2 3" xfId="2246"/>
    <cellStyle name="Accent2 - 40% 2 4" xfId="2247"/>
    <cellStyle name="Accent2 - 40% 3" xfId="2248"/>
    <cellStyle name="Accent2 - 40% 3 2" xfId="2249"/>
    <cellStyle name="Accent2 - 40% 3 3" xfId="2250"/>
    <cellStyle name="Accent2 - 40% 3 4" xfId="2251"/>
    <cellStyle name="Accent2 - 40% 4" xfId="2252"/>
    <cellStyle name="Accent2 - 40% 4 2" xfId="2253"/>
    <cellStyle name="Accent2 - 40% 4 3" xfId="2254"/>
    <cellStyle name="Accent2 - 40% 5" xfId="2255"/>
    <cellStyle name="Accent2 - 40% 5 2" xfId="2256"/>
    <cellStyle name="Accent2 - 40% 6" xfId="2257"/>
    <cellStyle name="Accent2 - 40% 6 2" xfId="2258"/>
    <cellStyle name="Accent2 - 40% 7" xfId="2259"/>
    <cellStyle name="Accent2 - 40% 8" xfId="2260"/>
    <cellStyle name="Accent2 - 40% 9" xfId="2261"/>
    <cellStyle name="Accent2 - 60%" xfId="2262"/>
    <cellStyle name="Accent2 - 60% 10" xfId="2263"/>
    <cellStyle name="Accent2 - 60% 2" xfId="2264"/>
    <cellStyle name="Accent2 - 60% 2 2" xfId="2265"/>
    <cellStyle name="Accent2 - 60% 2 3" xfId="2266"/>
    <cellStyle name="Accent2 - 60% 2 4" xfId="2267"/>
    <cellStyle name="Accent2 - 60% 3" xfId="2268"/>
    <cellStyle name="Accent2 - 60% 3 2" xfId="2269"/>
    <cellStyle name="Accent2 - 60% 3 3" xfId="2270"/>
    <cellStyle name="Accent2 - 60% 3 4" xfId="2271"/>
    <cellStyle name="Accent2 - 60% 4" xfId="2272"/>
    <cellStyle name="Accent2 - 60% 4 2" xfId="2273"/>
    <cellStyle name="Accent2 - 60% 4 3" xfId="2274"/>
    <cellStyle name="Accent2 - 60% 5" xfId="2275"/>
    <cellStyle name="Accent2 - 60% 5 2" xfId="2276"/>
    <cellStyle name="Accent2 - 60% 6" xfId="2277"/>
    <cellStyle name="Accent2 - 60% 6 2" xfId="2278"/>
    <cellStyle name="Accent2 - 60% 7" xfId="2279"/>
    <cellStyle name="Accent2 - 60% 8" xfId="2280"/>
    <cellStyle name="Accent2 - 60% 9" xfId="2281"/>
    <cellStyle name="Accent2 10" xfId="2282"/>
    <cellStyle name="Accent2 11" xfId="2283"/>
    <cellStyle name="Accent2 12" xfId="2284"/>
    <cellStyle name="Accent2 13" xfId="2285"/>
    <cellStyle name="Accent2 14" xfId="2286"/>
    <cellStyle name="Accent2 15" xfId="2287"/>
    <cellStyle name="Accent2 16" xfId="2288"/>
    <cellStyle name="Accent2 2" xfId="2289"/>
    <cellStyle name="Accent2 2 2" xfId="2290"/>
    <cellStyle name="Accent2 2 3" xfId="2291"/>
    <cellStyle name="Accent2 2 4" xfId="2292"/>
    <cellStyle name="Accent2 3" xfId="2293"/>
    <cellStyle name="Accent2 3 2" xfId="2294"/>
    <cellStyle name="Accent2 3 3" xfId="2295"/>
    <cellStyle name="Accent2 3 4" xfId="2296"/>
    <cellStyle name="Accent2 4" xfId="2297"/>
    <cellStyle name="Accent2 4 2" xfId="2298"/>
    <cellStyle name="Accent2 4 3" xfId="2299"/>
    <cellStyle name="Accent2 4 4" xfId="2300"/>
    <cellStyle name="Accent2 5" xfId="2301"/>
    <cellStyle name="Accent2 5 2" xfId="2302"/>
    <cellStyle name="Accent2 5 3" xfId="2303"/>
    <cellStyle name="Accent2 5 4" xfId="2304"/>
    <cellStyle name="Accent2 6" xfId="2305"/>
    <cellStyle name="Accent2 6 2" xfId="2306"/>
    <cellStyle name="Accent2 6 3" xfId="2307"/>
    <cellStyle name="Accent2 7" xfId="2308"/>
    <cellStyle name="Accent2 7 2" xfId="2309"/>
    <cellStyle name="Accent2 8" xfId="2310"/>
    <cellStyle name="Accent2 9" xfId="2311"/>
    <cellStyle name="Accent2_2006年33甘肃" xfId="2312"/>
    <cellStyle name="Accent3" xfId="2313"/>
    <cellStyle name="Accent3 - 20%" xfId="2314"/>
    <cellStyle name="Accent3 - 20% 10" xfId="2315"/>
    <cellStyle name="Accent3 - 20% 2" xfId="2316"/>
    <cellStyle name="Accent3 - 20% 2 2" xfId="2317"/>
    <cellStyle name="Accent3 - 20% 2 3" xfId="2318"/>
    <cellStyle name="Accent3 - 20% 2 4" xfId="2319"/>
    <cellStyle name="Accent3 - 20% 3" xfId="2320"/>
    <cellStyle name="Accent3 - 20% 3 2" xfId="2321"/>
    <cellStyle name="Accent3 - 20% 3 3" xfId="2322"/>
    <cellStyle name="Accent3 - 20% 3 4" xfId="2323"/>
    <cellStyle name="Accent3 - 20% 4" xfId="2324"/>
    <cellStyle name="Accent3 - 20% 4 2" xfId="2325"/>
    <cellStyle name="Accent3 - 20% 4 3" xfId="2326"/>
    <cellStyle name="Accent3 - 20% 5" xfId="2327"/>
    <cellStyle name="Accent3 - 20% 5 2" xfId="2328"/>
    <cellStyle name="Accent3 - 20% 6" xfId="2329"/>
    <cellStyle name="Accent3 - 20% 6 2" xfId="2330"/>
    <cellStyle name="Accent3 - 20% 7" xfId="2331"/>
    <cellStyle name="Accent3 - 20% 8" xfId="2332"/>
    <cellStyle name="Accent3 - 20% 9" xfId="2333"/>
    <cellStyle name="Accent3 - 40%" xfId="2334"/>
    <cellStyle name="Accent3 - 40% 10" xfId="2335"/>
    <cellStyle name="Accent3 - 40% 2" xfId="2336"/>
    <cellStyle name="Accent3 - 40% 2 2" xfId="2337"/>
    <cellStyle name="Accent3 - 40% 2 3" xfId="2338"/>
    <cellStyle name="Accent3 - 40% 2 4" xfId="2339"/>
    <cellStyle name="Accent3 - 40% 3" xfId="2340"/>
    <cellStyle name="Accent3 - 40% 3 2" xfId="2341"/>
    <cellStyle name="Accent3 - 40% 3 3" xfId="2342"/>
    <cellStyle name="Accent3 - 40% 3 4" xfId="2343"/>
    <cellStyle name="Accent3 - 40% 4" xfId="2344"/>
    <cellStyle name="Accent3 - 40% 4 2" xfId="2345"/>
    <cellStyle name="Accent3 - 40% 4 3" xfId="2346"/>
    <cellStyle name="Accent3 - 40% 5" xfId="2347"/>
    <cellStyle name="Accent3 - 40% 5 2" xfId="2348"/>
    <cellStyle name="Accent3 - 40% 6" xfId="2349"/>
    <cellStyle name="Accent3 - 40% 6 2" xfId="2350"/>
    <cellStyle name="Accent3 - 40% 7" xfId="2351"/>
    <cellStyle name="Accent3 - 40% 8" xfId="2352"/>
    <cellStyle name="Accent3 - 40% 9" xfId="2353"/>
    <cellStyle name="Accent3 - 60%" xfId="2354"/>
    <cellStyle name="Accent3 - 60% 10" xfId="2355"/>
    <cellStyle name="Accent3 - 60% 2" xfId="2356"/>
    <cellStyle name="Accent3 - 60% 2 2" xfId="2357"/>
    <cellStyle name="Accent3 - 60% 2 3" xfId="2358"/>
    <cellStyle name="Accent3 - 60% 2 4" xfId="2359"/>
    <cellStyle name="Accent3 - 60% 3" xfId="2360"/>
    <cellStyle name="Accent3 - 60% 3 2" xfId="2361"/>
    <cellStyle name="Accent3 - 60% 3 3" xfId="2362"/>
    <cellStyle name="Accent3 - 60% 3 4" xfId="2363"/>
    <cellStyle name="Accent3 - 60% 4" xfId="2364"/>
    <cellStyle name="Accent3 - 60% 4 2" xfId="2365"/>
    <cellStyle name="Accent3 - 60% 4 3" xfId="2366"/>
    <cellStyle name="Accent3 - 60% 5" xfId="2367"/>
    <cellStyle name="Accent3 - 60% 5 2" xfId="2368"/>
    <cellStyle name="Accent3 - 60% 6" xfId="2369"/>
    <cellStyle name="Accent3 - 60% 6 2" xfId="2370"/>
    <cellStyle name="Accent3 - 60% 7" xfId="2371"/>
    <cellStyle name="Accent3 - 60% 8" xfId="2372"/>
    <cellStyle name="Accent3 - 60% 9" xfId="2373"/>
    <cellStyle name="Accent3 10" xfId="2374"/>
    <cellStyle name="Accent3 11" xfId="2375"/>
    <cellStyle name="Accent3 12" xfId="2376"/>
    <cellStyle name="Accent3 13" xfId="2377"/>
    <cellStyle name="Accent3 14" xfId="2378"/>
    <cellStyle name="Accent3 15" xfId="2379"/>
    <cellStyle name="Accent3 16" xfId="2380"/>
    <cellStyle name="Accent3 2" xfId="2381"/>
    <cellStyle name="Accent3 2 2" xfId="2382"/>
    <cellStyle name="Accent3 2 3" xfId="2383"/>
    <cellStyle name="Accent3 2 4" xfId="2384"/>
    <cellStyle name="Accent3 3" xfId="2385"/>
    <cellStyle name="Accent3 3 2" xfId="2386"/>
    <cellStyle name="Accent3 3 3" xfId="2387"/>
    <cellStyle name="Accent3 3 4" xfId="2388"/>
    <cellStyle name="Accent3 4" xfId="2389"/>
    <cellStyle name="Accent3 4 2" xfId="2390"/>
    <cellStyle name="Accent3 4 3" xfId="2391"/>
    <cellStyle name="Accent3 4 4" xfId="2392"/>
    <cellStyle name="Accent3 5" xfId="2393"/>
    <cellStyle name="Accent3 5 2" xfId="2394"/>
    <cellStyle name="Accent3 5 3" xfId="2395"/>
    <cellStyle name="Accent3 5 4" xfId="2396"/>
    <cellStyle name="Accent3 6" xfId="2397"/>
    <cellStyle name="Accent3 6 2" xfId="2398"/>
    <cellStyle name="Accent3 6 3" xfId="2399"/>
    <cellStyle name="Accent3 7" xfId="2400"/>
    <cellStyle name="Accent3 7 2" xfId="2401"/>
    <cellStyle name="Accent3 8" xfId="2402"/>
    <cellStyle name="Accent3 9" xfId="2403"/>
    <cellStyle name="Accent3_2006年33甘肃" xfId="2404"/>
    <cellStyle name="Accent4" xfId="2405"/>
    <cellStyle name="Accent4 - 20%" xfId="2406"/>
    <cellStyle name="Accent4 - 20% 10" xfId="2407"/>
    <cellStyle name="Accent4 - 20% 2" xfId="2408"/>
    <cellStyle name="Accent4 - 20% 2 2" xfId="2409"/>
    <cellStyle name="Accent4 - 20% 2 3" xfId="2410"/>
    <cellStyle name="Accent4 - 20% 2 4" xfId="2411"/>
    <cellStyle name="Accent4 - 20% 3" xfId="2412"/>
    <cellStyle name="Accent4 - 20% 3 2" xfId="2413"/>
    <cellStyle name="Accent4 - 20% 3 3" xfId="2414"/>
    <cellStyle name="Accent4 - 20% 3 4" xfId="2415"/>
    <cellStyle name="Accent4 - 20% 4" xfId="2416"/>
    <cellStyle name="Accent4 - 20% 4 2" xfId="2417"/>
    <cellStyle name="Accent4 - 20% 4 3" xfId="2418"/>
    <cellStyle name="Accent4 - 20% 5" xfId="2419"/>
    <cellStyle name="Accent4 - 20% 5 2" xfId="2420"/>
    <cellStyle name="Accent4 - 20% 6" xfId="2421"/>
    <cellStyle name="Accent4 - 20% 6 2" xfId="2422"/>
    <cellStyle name="Accent4 - 20% 7" xfId="2423"/>
    <cellStyle name="Accent4 - 20% 8" xfId="2424"/>
    <cellStyle name="Accent4 - 20% 9" xfId="2425"/>
    <cellStyle name="Accent4 - 40%" xfId="2426"/>
    <cellStyle name="Accent4 - 40% 10" xfId="2427"/>
    <cellStyle name="Accent4 - 40% 2" xfId="2428"/>
    <cellStyle name="Accent4 - 40% 2 2" xfId="2429"/>
    <cellStyle name="Accent4 - 40% 2 3" xfId="2430"/>
    <cellStyle name="Accent4 - 40% 2 4" xfId="2431"/>
    <cellStyle name="Accent4 - 40% 3" xfId="2432"/>
    <cellStyle name="Accent4 - 40% 3 2" xfId="2433"/>
    <cellStyle name="Accent4 - 40% 3 3" xfId="2434"/>
    <cellStyle name="Accent4 - 40% 3 4" xfId="2435"/>
    <cellStyle name="Accent4 - 40% 4" xfId="2436"/>
    <cellStyle name="Accent4 - 40% 4 2" xfId="2437"/>
    <cellStyle name="Accent4 - 40% 4 3" xfId="2438"/>
    <cellStyle name="Accent4 - 40% 5" xfId="2439"/>
    <cellStyle name="Accent4 - 40% 5 2" xfId="2440"/>
    <cellStyle name="Accent4 - 40% 6" xfId="2441"/>
    <cellStyle name="Accent4 - 40% 6 2" xfId="2442"/>
    <cellStyle name="Accent4 - 40% 7" xfId="2443"/>
    <cellStyle name="Accent4 - 40% 8" xfId="2444"/>
    <cellStyle name="Accent4 - 40% 9" xfId="2445"/>
    <cellStyle name="Accent4 - 60%" xfId="2446"/>
    <cellStyle name="Accent4 - 60% 10" xfId="2447"/>
    <cellStyle name="Accent4 - 60% 2" xfId="2448"/>
    <cellStyle name="Accent4 - 60% 2 2" xfId="2449"/>
    <cellStyle name="Accent4 - 60% 2 3" xfId="2450"/>
    <cellStyle name="Accent4 - 60% 2 4" xfId="2451"/>
    <cellStyle name="Accent4 - 60% 3" xfId="2452"/>
    <cellStyle name="Accent4 - 60% 3 2" xfId="2453"/>
    <cellStyle name="Accent4 - 60% 3 3" xfId="2454"/>
    <cellStyle name="Accent4 - 60% 3 4" xfId="2455"/>
    <cellStyle name="Accent4 - 60% 4" xfId="2456"/>
    <cellStyle name="Accent4 - 60% 4 2" xfId="2457"/>
    <cellStyle name="Accent4 - 60% 4 3" xfId="2458"/>
    <cellStyle name="Accent4 - 60% 5" xfId="2459"/>
    <cellStyle name="Accent4 - 60% 5 2" xfId="2460"/>
    <cellStyle name="Accent4 - 60% 6" xfId="2461"/>
    <cellStyle name="Accent4 - 60% 6 2" xfId="2462"/>
    <cellStyle name="Accent4 - 60% 7" xfId="2463"/>
    <cellStyle name="Accent4 - 60% 8" xfId="2464"/>
    <cellStyle name="Accent4 - 60% 9" xfId="2465"/>
    <cellStyle name="Accent4 10" xfId="2466"/>
    <cellStyle name="Accent4 11" xfId="2467"/>
    <cellStyle name="Accent4 12" xfId="2468"/>
    <cellStyle name="Accent4 13" xfId="2469"/>
    <cellStyle name="Accent4 14" xfId="2470"/>
    <cellStyle name="Accent4 15" xfId="2471"/>
    <cellStyle name="Accent4 16" xfId="2472"/>
    <cellStyle name="Accent4 2" xfId="2473"/>
    <cellStyle name="Accent4 2 2" xfId="2474"/>
    <cellStyle name="Accent4 2 3" xfId="2475"/>
    <cellStyle name="Accent4 2 4" xfId="2476"/>
    <cellStyle name="Accent4 3" xfId="2477"/>
    <cellStyle name="Accent4 3 2" xfId="2478"/>
    <cellStyle name="Accent4 3 3" xfId="2479"/>
    <cellStyle name="Accent4 3 4" xfId="2480"/>
    <cellStyle name="Accent4 4" xfId="2481"/>
    <cellStyle name="Accent4 4 2" xfId="2482"/>
    <cellStyle name="Accent4 4 3" xfId="2483"/>
    <cellStyle name="Accent4 4 4" xfId="2484"/>
    <cellStyle name="Accent4 5" xfId="2485"/>
    <cellStyle name="Accent4 5 2" xfId="2486"/>
    <cellStyle name="Accent4 5 3" xfId="2487"/>
    <cellStyle name="Accent4 5 4" xfId="2488"/>
    <cellStyle name="Accent4 6" xfId="2489"/>
    <cellStyle name="Accent4 6 2" xfId="2490"/>
    <cellStyle name="Accent4 6 3" xfId="2491"/>
    <cellStyle name="Accent4 7" xfId="2492"/>
    <cellStyle name="Accent4 7 2" xfId="2493"/>
    <cellStyle name="Accent4 8" xfId="2494"/>
    <cellStyle name="Accent4 9" xfId="2495"/>
    <cellStyle name="Accent4_2014年辅警工资" xfId="2496"/>
    <cellStyle name="Accent5" xfId="2497"/>
    <cellStyle name="Accent5 - 20%" xfId="2498"/>
    <cellStyle name="Accent5 - 20% 10" xfId="2499"/>
    <cellStyle name="Accent5 - 20% 2" xfId="2500"/>
    <cellStyle name="Accent5 - 20% 2 2" xfId="2501"/>
    <cellStyle name="Accent5 - 20% 2 3" xfId="2502"/>
    <cellStyle name="Accent5 - 20% 2 4" xfId="2503"/>
    <cellStyle name="Accent5 - 20% 3" xfId="2504"/>
    <cellStyle name="Accent5 - 20% 3 2" xfId="2505"/>
    <cellStyle name="Accent5 - 20% 3 3" xfId="2506"/>
    <cellStyle name="Accent5 - 20% 3 4" xfId="2507"/>
    <cellStyle name="Accent5 - 20% 4" xfId="2508"/>
    <cellStyle name="Accent5 - 20% 4 2" xfId="2509"/>
    <cellStyle name="Accent5 - 20% 4 3" xfId="2510"/>
    <cellStyle name="Accent5 - 20% 5" xfId="2511"/>
    <cellStyle name="Accent5 - 20% 5 2" xfId="2512"/>
    <cellStyle name="Accent5 - 20% 6" xfId="2513"/>
    <cellStyle name="Accent5 - 20% 6 2" xfId="2514"/>
    <cellStyle name="Accent5 - 20% 7" xfId="2515"/>
    <cellStyle name="Accent5 - 20% 8" xfId="2516"/>
    <cellStyle name="Accent5 - 20% 9" xfId="2517"/>
    <cellStyle name="Accent5 - 40%" xfId="2518"/>
    <cellStyle name="Accent5 - 40% 10" xfId="2519"/>
    <cellStyle name="Accent5 - 40% 2" xfId="2520"/>
    <cellStyle name="Accent5 - 40% 2 2" xfId="2521"/>
    <cellStyle name="Accent5 - 40% 2 3" xfId="2522"/>
    <cellStyle name="Accent5 - 40% 2 4" xfId="2523"/>
    <cellStyle name="Accent5 - 40% 3" xfId="2524"/>
    <cellStyle name="Accent5 - 40% 3 2" xfId="2525"/>
    <cellStyle name="Accent5 - 40% 3 3" xfId="2526"/>
    <cellStyle name="Accent5 - 40% 3 4" xfId="2527"/>
    <cellStyle name="Accent5 - 40% 4" xfId="2528"/>
    <cellStyle name="Accent5 - 40% 4 2" xfId="2529"/>
    <cellStyle name="Accent5 - 40% 4 3" xfId="2530"/>
    <cellStyle name="Accent5 - 40% 5" xfId="2531"/>
    <cellStyle name="Accent5 - 40% 5 2" xfId="2532"/>
    <cellStyle name="Accent5 - 40% 6" xfId="2533"/>
    <cellStyle name="Accent5 - 40% 6 2" xfId="2534"/>
    <cellStyle name="Accent5 - 40% 7" xfId="2535"/>
    <cellStyle name="Accent5 - 40% 8" xfId="2536"/>
    <cellStyle name="Accent5 - 40% 9" xfId="2537"/>
    <cellStyle name="Accent5 - 60%" xfId="2538"/>
    <cellStyle name="Accent5 - 60% 10" xfId="2539"/>
    <cellStyle name="Accent5 - 60% 2" xfId="2540"/>
    <cellStyle name="Accent5 - 60% 2 2" xfId="2541"/>
    <cellStyle name="Accent5 - 60% 2 3" xfId="2542"/>
    <cellStyle name="Accent5 - 60% 2 4" xfId="2543"/>
    <cellStyle name="Accent5 - 60% 3" xfId="2544"/>
    <cellStyle name="Accent5 - 60% 3 2" xfId="2545"/>
    <cellStyle name="Accent5 - 60% 3 3" xfId="2546"/>
    <cellStyle name="Accent5 - 60% 3 4" xfId="2547"/>
    <cellStyle name="Accent5 - 60% 4" xfId="2548"/>
    <cellStyle name="Accent5 - 60% 4 2" xfId="2549"/>
    <cellStyle name="Accent5 - 60% 4 3" xfId="2550"/>
    <cellStyle name="Accent5 - 60% 5" xfId="2551"/>
    <cellStyle name="Accent5 - 60% 5 2" xfId="2552"/>
    <cellStyle name="Accent5 - 60% 6" xfId="2553"/>
    <cellStyle name="Accent5 - 60% 6 2" xfId="2554"/>
    <cellStyle name="Accent5 - 60% 7" xfId="2555"/>
    <cellStyle name="Accent5 - 60% 8" xfId="2556"/>
    <cellStyle name="Accent5 - 60% 9" xfId="2557"/>
    <cellStyle name="Accent5 10" xfId="2558"/>
    <cellStyle name="Accent5 11" xfId="2559"/>
    <cellStyle name="Accent5 12" xfId="2560"/>
    <cellStyle name="Accent5 13" xfId="2561"/>
    <cellStyle name="Accent5 14" xfId="2562"/>
    <cellStyle name="Accent5 15" xfId="2563"/>
    <cellStyle name="Accent5 16" xfId="2564"/>
    <cellStyle name="Accent5 2" xfId="2565"/>
    <cellStyle name="Accent5 2 2" xfId="2566"/>
    <cellStyle name="Accent5 2 3" xfId="2567"/>
    <cellStyle name="Accent5 2 4" xfId="2568"/>
    <cellStyle name="Accent5 3" xfId="2569"/>
    <cellStyle name="Accent5 3 2" xfId="2570"/>
    <cellStyle name="Accent5 3 3" xfId="2571"/>
    <cellStyle name="Accent5 3 4" xfId="2572"/>
    <cellStyle name="Accent5 4" xfId="2573"/>
    <cellStyle name="Accent5 4 2" xfId="2574"/>
    <cellStyle name="Accent5 4 3" xfId="2575"/>
    <cellStyle name="Accent5 4 4" xfId="2576"/>
    <cellStyle name="Accent5 5" xfId="2577"/>
    <cellStyle name="Accent5 5 2" xfId="2578"/>
    <cellStyle name="Accent5 5 3" xfId="2579"/>
    <cellStyle name="Accent5 5 4" xfId="2580"/>
    <cellStyle name="Accent5 6" xfId="2581"/>
    <cellStyle name="Accent5 6 2" xfId="2582"/>
    <cellStyle name="Accent5 6 3" xfId="2583"/>
    <cellStyle name="Accent5 7" xfId="2584"/>
    <cellStyle name="Accent5 7 2" xfId="2585"/>
    <cellStyle name="Accent5 8" xfId="2586"/>
    <cellStyle name="Accent5 9" xfId="2587"/>
    <cellStyle name="Accent5_2014年辅警工资" xfId="2588"/>
    <cellStyle name="Accent6" xfId="2589"/>
    <cellStyle name="Accent6 - 20%" xfId="2590"/>
    <cellStyle name="Accent6 - 20% 10" xfId="2591"/>
    <cellStyle name="Accent6 - 20% 2" xfId="2592"/>
    <cellStyle name="Accent6 - 20% 2 2" xfId="2593"/>
    <cellStyle name="Accent6 - 20% 2 3" xfId="2594"/>
    <cellStyle name="Accent6 - 20% 2 4" xfId="2595"/>
    <cellStyle name="Accent6 - 20% 3" xfId="2596"/>
    <cellStyle name="Accent6 - 20% 3 2" xfId="2597"/>
    <cellStyle name="Accent6 - 20% 3 3" xfId="2598"/>
    <cellStyle name="Accent6 - 20% 3 4" xfId="2599"/>
    <cellStyle name="Accent6 - 20% 4" xfId="2600"/>
    <cellStyle name="Accent6 - 20% 4 2" xfId="2601"/>
    <cellStyle name="Accent6 - 20% 4 3" xfId="2602"/>
    <cellStyle name="Accent6 - 20% 5" xfId="2603"/>
    <cellStyle name="Accent6 - 20% 5 2" xfId="2604"/>
    <cellStyle name="Accent6 - 20% 6" xfId="2605"/>
    <cellStyle name="Accent6 - 20% 6 2" xfId="2606"/>
    <cellStyle name="Accent6 - 20% 7" xfId="2607"/>
    <cellStyle name="Accent6 - 20% 8" xfId="2608"/>
    <cellStyle name="Accent6 - 20% 9" xfId="2609"/>
    <cellStyle name="Accent6 - 40%" xfId="2610"/>
    <cellStyle name="Accent6 - 40% 10" xfId="2611"/>
    <cellStyle name="Accent6 - 40% 2" xfId="2612"/>
    <cellStyle name="Accent6 - 40% 2 2" xfId="2613"/>
    <cellStyle name="Accent6 - 40% 2 3" xfId="2614"/>
    <cellStyle name="Accent6 - 40% 2 4" xfId="2615"/>
    <cellStyle name="Accent6 - 40% 3" xfId="2616"/>
    <cellStyle name="Accent6 - 40% 3 2" xfId="2617"/>
    <cellStyle name="Accent6 - 40% 3 3" xfId="2618"/>
    <cellStyle name="Accent6 - 40% 3 4" xfId="2619"/>
    <cellStyle name="Accent6 - 40% 4" xfId="2620"/>
    <cellStyle name="Accent6 - 40% 4 2" xfId="2621"/>
    <cellStyle name="Accent6 - 40% 4 3" xfId="2622"/>
    <cellStyle name="Accent6 - 40% 5" xfId="2623"/>
    <cellStyle name="Accent6 - 40% 5 2" xfId="2624"/>
    <cellStyle name="Accent6 - 40% 6" xfId="2625"/>
    <cellStyle name="Accent6 - 40% 6 2" xfId="2626"/>
    <cellStyle name="Accent6 - 40% 7" xfId="2627"/>
    <cellStyle name="Accent6 - 40% 8" xfId="2628"/>
    <cellStyle name="Accent6 - 40% 9" xfId="2629"/>
    <cellStyle name="Accent6 - 60%" xfId="2630"/>
    <cellStyle name="Accent6 - 60% 10" xfId="2631"/>
    <cellStyle name="Accent6 - 60% 2" xfId="2632"/>
    <cellStyle name="Accent6 - 60% 2 2" xfId="2633"/>
    <cellStyle name="Accent6 - 60% 2 3" xfId="2634"/>
    <cellStyle name="Accent6 - 60% 2 4" xfId="2635"/>
    <cellStyle name="Accent6 - 60% 3" xfId="2636"/>
    <cellStyle name="Accent6 - 60% 3 2" xfId="2637"/>
    <cellStyle name="Accent6 - 60% 3 3" xfId="2638"/>
    <cellStyle name="Accent6 - 60% 3 4" xfId="2639"/>
    <cellStyle name="Accent6 - 60% 4" xfId="2640"/>
    <cellStyle name="Accent6 - 60% 4 2" xfId="2641"/>
    <cellStyle name="Accent6 - 60% 4 3" xfId="2642"/>
    <cellStyle name="Accent6 - 60% 5" xfId="2643"/>
    <cellStyle name="Accent6 - 60% 5 2" xfId="2644"/>
    <cellStyle name="Accent6 - 60% 6" xfId="2645"/>
    <cellStyle name="Accent6 - 60% 6 2" xfId="2646"/>
    <cellStyle name="Accent6 - 60% 7" xfId="2647"/>
    <cellStyle name="Accent6 - 60% 8" xfId="2648"/>
    <cellStyle name="Accent6 - 60% 9" xfId="2649"/>
    <cellStyle name="Accent6 10" xfId="2650"/>
    <cellStyle name="Accent6 11" xfId="2651"/>
    <cellStyle name="Accent6 12" xfId="2652"/>
    <cellStyle name="Accent6 13" xfId="2653"/>
    <cellStyle name="Accent6 14" xfId="2654"/>
    <cellStyle name="Accent6 15" xfId="2655"/>
    <cellStyle name="Accent6 16" xfId="2656"/>
    <cellStyle name="Accent6 2" xfId="2657"/>
    <cellStyle name="Accent6 2 2" xfId="2658"/>
    <cellStyle name="Accent6 2 3" xfId="2659"/>
    <cellStyle name="Accent6 2 4" xfId="2660"/>
    <cellStyle name="Accent6 3" xfId="2661"/>
    <cellStyle name="Accent6 3 2" xfId="2662"/>
    <cellStyle name="Accent6 3 3" xfId="2663"/>
    <cellStyle name="Accent6 3 4" xfId="2664"/>
    <cellStyle name="Accent6 4" xfId="2665"/>
    <cellStyle name="Accent6 4 2" xfId="2666"/>
    <cellStyle name="Accent6 4 3" xfId="2667"/>
    <cellStyle name="Accent6 4 4" xfId="2668"/>
    <cellStyle name="Accent6 5" xfId="2669"/>
    <cellStyle name="Accent6 5 2" xfId="2670"/>
    <cellStyle name="Accent6 5 3" xfId="2671"/>
    <cellStyle name="Accent6 5 4" xfId="2672"/>
    <cellStyle name="Accent6 6" xfId="2673"/>
    <cellStyle name="Accent6 6 2" xfId="2674"/>
    <cellStyle name="Accent6 6 3" xfId="2675"/>
    <cellStyle name="Accent6 7" xfId="2676"/>
    <cellStyle name="Accent6 7 2" xfId="2677"/>
    <cellStyle name="Accent6 8" xfId="2678"/>
    <cellStyle name="Accent6 9" xfId="2679"/>
    <cellStyle name="Accent6_2006年33甘肃" xfId="2680"/>
    <cellStyle name="args.style" xfId="2681"/>
    <cellStyle name="args.style 2" xfId="2682"/>
    <cellStyle name="args.style 2 2" xfId="2683"/>
    <cellStyle name="args.style 3" xfId="2684"/>
    <cellStyle name="args.style 4" xfId="2685"/>
    <cellStyle name="Calc Currency (0)" xfId="2686"/>
    <cellStyle name="ColLevel_0" xfId="2687"/>
    <cellStyle name="Comma [0]" xfId="2688"/>
    <cellStyle name="Comma [0] 2" xfId="2689"/>
    <cellStyle name="Comma [0] 3" xfId="2690"/>
    <cellStyle name="comma zerodec" xfId="2691"/>
    <cellStyle name="comma zerodec 2" xfId="2692"/>
    <cellStyle name="comma zerodec 2 2" xfId="2693"/>
    <cellStyle name="comma zerodec 2 3" xfId="2694"/>
    <cellStyle name="comma zerodec 3" xfId="2695"/>
    <cellStyle name="comma zerodec 3 2" xfId="2696"/>
    <cellStyle name="comma zerodec 3 3" xfId="2697"/>
    <cellStyle name="comma zerodec 4" xfId="2698"/>
    <cellStyle name="comma zerodec 4 2" xfId="2699"/>
    <cellStyle name="comma zerodec 5" xfId="2700"/>
    <cellStyle name="comma zerodec 6" xfId="2701"/>
    <cellStyle name="comma zerodec 7" xfId="2702"/>
    <cellStyle name="comma zerodec 8" xfId="2703"/>
    <cellStyle name="Comma_!!!GO" xfId="2704"/>
    <cellStyle name="Currency [0]" xfId="2705"/>
    <cellStyle name="Currency [0] 2" xfId="2706"/>
    <cellStyle name="Currency [0] 3" xfId="2707"/>
    <cellStyle name="Currency_!!!GO" xfId="2708"/>
    <cellStyle name="Currency1" xfId="2709"/>
    <cellStyle name="Currency1 2" xfId="2710"/>
    <cellStyle name="Currency1 2 2" xfId="2711"/>
    <cellStyle name="Currency1 2 3" xfId="2712"/>
    <cellStyle name="Currency1 3" xfId="2713"/>
    <cellStyle name="Currency1 3 2" xfId="2714"/>
    <cellStyle name="Currency1 3 3" xfId="2715"/>
    <cellStyle name="Currency1 4" xfId="2716"/>
    <cellStyle name="Currency1 4 2" xfId="2717"/>
    <cellStyle name="Currency1 5" xfId="2718"/>
    <cellStyle name="Currency1 6" xfId="2719"/>
    <cellStyle name="Currency1 7" xfId="2720"/>
    <cellStyle name="Currency1 8" xfId="2721"/>
    <cellStyle name="Date" xfId="2722"/>
    <cellStyle name="Date 2" xfId="2723"/>
    <cellStyle name="Date 2 2" xfId="2724"/>
    <cellStyle name="Date 2 3" xfId="2725"/>
    <cellStyle name="Date 3" xfId="2726"/>
    <cellStyle name="Date 3 2" xfId="2727"/>
    <cellStyle name="Date 3 3" xfId="2728"/>
    <cellStyle name="Date 4" xfId="2729"/>
    <cellStyle name="Date 4 2" xfId="2730"/>
    <cellStyle name="Date 5" xfId="2731"/>
    <cellStyle name="Date 5 2" xfId="2732"/>
    <cellStyle name="Date 6" xfId="2733"/>
    <cellStyle name="Date 7" xfId="2734"/>
    <cellStyle name="Date 8" xfId="2735"/>
    <cellStyle name="Date 9" xfId="2736"/>
    <cellStyle name="Dollar (zero dec)" xfId="2737"/>
    <cellStyle name="Dollar (zero dec) 2" xfId="2738"/>
    <cellStyle name="Dollar (zero dec) 2 2" xfId="2739"/>
    <cellStyle name="Dollar (zero dec) 2 3" xfId="2740"/>
    <cellStyle name="Dollar (zero dec) 3" xfId="2741"/>
    <cellStyle name="Dollar (zero dec) 3 2" xfId="2742"/>
    <cellStyle name="Dollar (zero dec) 3 3" xfId="2743"/>
    <cellStyle name="Dollar (zero dec) 4" xfId="2744"/>
    <cellStyle name="Dollar (zero dec) 4 2" xfId="2745"/>
    <cellStyle name="Dollar (zero dec) 5" xfId="2746"/>
    <cellStyle name="Dollar (zero dec) 6" xfId="2747"/>
    <cellStyle name="Dollar (zero dec) 7" xfId="2748"/>
    <cellStyle name="Dollar (zero dec) 8" xfId="2749"/>
    <cellStyle name="e鯪9Y_x000b_" xfId="2750"/>
    <cellStyle name="e鯪9Y_x000b_ 2" xfId="2751"/>
    <cellStyle name="e鯪9Y_x000b_ 2 2" xfId="2752"/>
    <cellStyle name="e鯪9Y_x000b_ 3" xfId="2753"/>
    <cellStyle name="e鯪9Y_x005f_x000b_" xfId="2754"/>
    <cellStyle name="Fixed" xfId="2755"/>
    <cellStyle name="Grey" xfId="2756"/>
    <cellStyle name="Grey 2" xfId="2757"/>
    <cellStyle name="Grey 2 2" xfId="2758"/>
    <cellStyle name="Grey 2 3" xfId="2759"/>
    <cellStyle name="Grey 3" xfId="2760"/>
    <cellStyle name="Grey 3 2" xfId="2761"/>
    <cellStyle name="Grey 3 3" xfId="2762"/>
    <cellStyle name="Grey 4" xfId="2763"/>
    <cellStyle name="Grey 4 2" xfId="2764"/>
    <cellStyle name="Grey 5" xfId="2765"/>
    <cellStyle name="Grey 6" xfId="2766"/>
    <cellStyle name="Grey 7" xfId="2767"/>
    <cellStyle name="Grey 8" xfId="2768"/>
    <cellStyle name="Grey 9" xfId="2769"/>
    <cellStyle name="Header1" xfId="2770"/>
    <cellStyle name="Header1 2" xfId="2771"/>
    <cellStyle name="Header1 2 2" xfId="2772"/>
    <cellStyle name="Header1 2 3" xfId="2773"/>
    <cellStyle name="Header1 3" xfId="2774"/>
    <cellStyle name="Header1 3 2" xfId="2775"/>
    <cellStyle name="Header1 4" xfId="2776"/>
    <cellStyle name="Header1 5" xfId="2777"/>
    <cellStyle name="Header1 6" xfId="2778"/>
    <cellStyle name="Header2" xfId="2779"/>
    <cellStyle name="Header2 2" xfId="2780"/>
    <cellStyle name="Header2 2 2" xfId="2781"/>
    <cellStyle name="Header2 2 3" xfId="2782"/>
    <cellStyle name="Header2 3" xfId="2783"/>
    <cellStyle name="Header2 3 2" xfId="2784"/>
    <cellStyle name="Header2 4" xfId="2785"/>
    <cellStyle name="Header2 5" xfId="2786"/>
    <cellStyle name="HEADING1" xfId="2787"/>
    <cellStyle name="HEADING2" xfId="2788"/>
    <cellStyle name="Input [yellow]" xfId="2789"/>
    <cellStyle name="Input [yellow] 10" xfId="2790"/>
    <cellStyle name="Input [yellow] 2" xfId="2791"/>
    <cellStyle name="Input [yellow] 2 2" xfId="2792"/>
    <cellStyle name="Input [yellow] 2 3" xfId="2793"/>
    <cellStyle name="Input [yellow] 3" xfId="2794"/>
    <cellStyle name="Input [yellow] 3 2" xfId="2795"/>
    <cellStyle name="Input [yellow] 3 3" xfId="2796"/>
    <cellStyle name="Input [yellow] 4" xfId="2797"/>
    <cellStyle name="Input [yellow] 4 2" xfId="2798"/>
    <cellStyle name="Input [yellow] 5" xfId="2799"/>
    <cellStyle name="Input [yellow] 6" xfId="2800"/>
    <cellStyle name="Input [yellow] 7" xfId="2801"/>
    <cellStyle name="Input [yellow] 8" xfId="2802"/>
    <cellStyle name="Input [yellow] 9" xfId="2803"/>
    <cellStyle name="Input Cells" xfId="2804"/>
    <cellStyle name="Input Cells 2" xfId="2805"/>
    <cellStyle name="Input Cells 2 2" xfId="2806"/>
    <cellStyle name="Input Cells 2 3" xfId="2807"/>
    <cellStyle name="Input Cells 3" xfId="2808"/>
    <cellStyle name="Input Cells 3 2" xfId="2809"/>
    <cellStyle name="Input Cells 3 3" xfId="2810"/>
    <cellStyle name="Input Cells 4" xfId="2811"/>
    <cellStyle name="Input Cells 5" xfId="2812"/>
    <cellStyle name="Input Cells 6" xfId="2813"/>
    <cellStyle name="Linked Cells" xfId="2814"/>
    <cellStyle name="Linked Cells 2" xfId="2815"/>
    <cellStyle name="Linked Cells 2 2" xfId="2816"/>
    <cellStyle name="Linked Cells 2 3" xfId="2817"/>
    <cellStyle name="Linked Cells 3" xfId="2818"/>
    <cellStyle name="Linked Cells 3 2" xfId="2819"/>
    <cellStyle name="Linked Cells 3 3" xfId="2820"/>
    <cellStyle name="Linked Cells 4" xfId="2821"/>
    <cellStyle name="Linked Cells 5" xfId="2822"/>
    <cellStyle name="Linked Cells 6" xfId="2823"/>
    <cellStyle name="Millares [0]_96 Risk" xfId="2824"/>
    <cellStyle name="Millares_96 Risk" xfId="2825"/>
    <cellStyle name="Milliers [0]_!!!GO" xfId="2826"/>
    <cellStyle name="Milliers_!!!GO" xfId="2827"/>
    <cellStyle name="Moneda [0]_96 Risk" xfId="2828"/>
    <cellStyle name="Moneda_96 Risk" xfId="2829"/>
    <cellStyle name="Mon閠aire [0]_!!!GO" xfId="2830"/>
    <cellStyle name="Mon閠aire_!!!GO" xfId="2831"/>
    <cellStyle name="New Times Roman" xfId="2832"/>
    <cellStyle name="New Times Roman 2" xfId="2833"/>
    <cellStyle name="New Times Roman 2 2" xfId="2834"/>
    <cellStyle name="New Times Roman 2 3" xfId="2835"/>
    <cellStyle name="New Times Roman 3" xfId="2836"/>
    <cellStyle name="New Times Roman 3 2" xfId="2837"/>
    <cellStyle name="New Times Roman 3 3" xfId="2838"/>
    <cellStyle name="New Times Roman 4" xfId="2839"/>
    <cellStyle name="New Times Roman 5" xfId="2840"/>
    <cellStyle name="New Times Roman 6" xfId="2841"/>
    <cellStyle name="no dec" xfId="2842"/>
    <cellStyle name="no dec 2" xfId="2843"/>
    <cellStyle name="no dec 2 2" xfId="2844"/>
    <cellStyle name="no dec 2 3" xfId="2845"/>
    <cellStyle name="no dec 3" xfId="2846"/>
    <cellStyle name="no dec 3 2" xfId="2847"/>
    <cellStyle name="no dec 3 3" xfId="2848"/>
    <cellStyle name="no dec 4" xfId="2849"/>
    <cellStyle name="no dec 4 2" xfId="2850"/>
    <cellStyle name="no dec 5" xfId="2851"/>
    <cellStyle name="no dec 6" xfId="2852"/>
    <cellStyle name="no dec 7" xfId="2853"/>
    <cellStyle name="no dec 8" xfId="2854"/>
    <cellStyle name="Norma,_laroux_4_营业在建 (2)_E21" xfId="2855"/>
    <cellStyle name="Normal - Style1" xfId="2856"/>
    <cellStyle name="Normal - Style1 2" xfId="2857"/>
    <cellStyle name="Normal - Style1 2 2" xfId="2858"/>
    <cellStyle name="Normal - Style1 3" xfId="2859"/>
    <cellStyle name="Normal - Style1 4" xfId="2860"/>
    <cellStyle name="Normal - Style1 5" xfId="2861"/>
    <cellStyle name="Normal - Style1 6" xfId="2862"/>
    <cellStyle name="Normal - Style1 7" xfId="2863"/>
    <cellStyle name="Normal - Style1 8" xfId="2864"/>
    <cellStyle name="Normal_!!!GO" xfId="2865"/>
    <cellStyle name="per.style" xfId="2866"/>
    <cellStyle name="per.style 2" xfId="2867"/>
    <cellStyle name="per.style 2 2" xfId="2868"/>
    <cellStyle name="per.style 2 3" xfId="2869"/>
    <cellStyle name="per.style 3" xfId="2870"/>
    <cellStyle name="per.style 3 2" xfId="2871"/>
    <cellStyle name="per.style 3 3" xfId="2872"/>
    <cellStyle name="per.style 4" xfId="2873"/>
    <cellStyle name="per.style 5" xfId="2874"/>
    <cellStyle name="Percent [2]" xfId="2875"/>
    <cellStyle name="Percent [2] 2" xfId="2876"/>
    <cellStyle name="Percent [2] 2 2" xfId="2877"/>
    <cellStyle name="Percent [2] 2 3" xfId="2878"/>
    <cellStyle name="Percent [2] 3" xfId="2879"/>
    <cellStyle name="Percent [2] 3 2" xfId="2880"/>
    <cellStyle name="Percent [2] 3 3" xfId="2881"/>
    <cellStyle name="Percent [2] 4" xfId="2882"/>
    <cellStyle name="Percent [2] 4 2" xfId="2883"/>
    <cellStyle name="Percent [2] 5" xfId="2884"/>
    <cellStyle name="Percent [2] 6" xfId="2885"/>
    <cellStyle name="Percent [2] 6 2" xfId="2886"/>
    <cellStyle name="Percent [2] 7" xfId="2887"/>
    <cellStyle name="Percent [2] 8" xfId="2888"/>
    <cellStyle name="Percent [2] 9" xfId="2889"/>
    <cellStyle name="Percent_!!!GO" xfId="2890"/>
    <cellStyle name="Pourcentage_pldt" xfId="2891"/>
    <cellStyle name="PSChar" xfId="2892"/>
    <cellStyle name="PSChar 2" xfId="2893"/>
    <cellStyle name="PSChar 2 2" xfId="2894"/>
    <cellStyle name="PSChar 2 3" xfId="2895"/>
    <cellStyle name="PSChar 2 4" xfId="2896"/>
    <cellStyle name="PSChar 3" xfId="2897"/>
    <cellStyle name="PSChar 3 2" xfId="2898"/>
    <cellStyle name="PSChar 3 3" xfId="2899"/>
    <cellStyle name="PSChar 4" xfId="2900"/>
    <cellStyle name="PSChar 4 2" xfId="2901"/>
    <cellStyle name="PSChar 5" xfId="2902"/>
    <cellStyle name="PSChar 6" xfId="2903"/>
    <cellStyle name="PSDate" xfId="2904"/>
    <cellStyle name="PSDate 2" xfId="2905"/>
    <cellStyle name="PSDate 2 2" xfId="2906"/>
    <cellStyle name="PSDate 2 3" xfId="2907"/>
    <cellStyle name="PSDate 2 4" xfId="2908"/>
    <cellStyle name="PSDate 3" xfId="2909"/>
    <cellStyle name="PSDate 3 2" xfId="2910"/>
    <cellStyle name="PSDate 3 3" xfId="2911"/>
    <cellStyle name="PSDate 4" xfId="2912"/>
    <cellStyle name="PSDate 4 2" xfId="2913"/>
    <cellStyle name="PSDate 5" xfId="2914"/>
    <cellStyle name="PSDate 6" xfId="2915"/>
    <cellStyle name="PSDec" xfId="2916"/>
    <cellStyle name="PSDec 2" xfId="2917"/>
    <cellStyle name="PSDec 2 2" xfId="2918"/>
    <cellStyle name="PSDec 2 3" xfId="2919"/>
    <cellStyle name="PSDec 2 4" xfId="2920"/>
    <cellStyle name="PSDec 3" xfId="2921"/>
    <cellStyle name="PSDec 3 2" xfId="2922"/>
    <cellStyle name="PSDec 3 3" xfId="2923"/>
    <cellStyle name="PSDec 4" xfId="2924"/>
    <cellStyle name="PSDec 4 2" xfId="2925"/>
    <cellStyle name="PSDec 5" xfId="2926"/>
    <cellStyle name="PSDec 6" xfId="2927"/>
    <cellStyle name="PSHeading" xfId="2928"/>
    <cellStyle name="PSHeading 2" xfId="2929"/>
    <cellStyle name="PSHeading 2 2" xfId="2930"/>
    <cellStyle name="PSHeading 2 3" xfId="2931"/>
    <cellStyle name="PSHeading 3" xfId="2932"/>
    <cellStyle name="PSHeading 3 2" xfId="2933"/>
    <cellStyle name="PSHeading 3 3" xfId="2934"/>
    <cellStyle name="PSHeading 4" xfId="2935"/>
    <cellStyle name="PSHeading 5" xfId="2936"/>
    <cellStyle name="PSHeading 6" xfId="2937"/>
    <cellStyle name="PSInt" xfId="2938"/>
    <cellStyle name="PSInt 2" xfId="2939"/>
    <cellStyle name="PSInt 2 2" xfId="2940"/>
    <cellStyle name="PSInt 2 3" xfId="2941"/>
    <cellStyle name="PSInt 2 4" xfId="2942"/>
    <cellStyle name="PSInt 3" xfId="2943"/>
    <cellStyle name="PSInt 3 2" xfId="2944"/>
    <cellStyle name="PSInt 3 3" xfId="2945"/>
    <cellStyle name="PSInt 4" xfId="2946"/>
    <cellStyle name="PSInt 4 2" xfId="2947"/>
    <cellStyle name="PSInt 5" xfId="2948"/>
    <cellStyle name="PSInt 6" xfId="2949"/>
    <cellStyle name="PSSpacer" xfId="2950"/>
    <cellStyle name="PSSpacer 2" xfId="2951"/>
    <cellStyle name="PSSpacer 2 2" xfId="2952"/>
    <cellStyle name="PSSpacer 2 3" xfId="2953"/>
    <cellStyle name="PSSpacer 2 4" xfId="2954"/>
    <cellStyle name="PSSpacer 3" xfId="2955"/>
    <cellStyle name="PSSpacer 3 2" xfId="2956"/>
    <cellStyle name="PSSpacer 3 3" xfId="2957"/>
    <cellStyle name="PSSpacer 4" xfId="2958"/>
    <cellStyle name="PSSpacer 4 2" xfId="2959"/>
    <cellStyle name="PSSpacer 5" xfId="2960"/>
    <cellStyle name="PSSpacer 6" xfId="2961"/>
    <cellStyle name="RowLevel_0" xfId="2962"/>
    <cellStyle name="sstot" xfId="2963"/>
    <cellStyle name="sstot 2" xfId="2964"/>
    <cellStyle name="sstot 2 2" xfId="2965"/>
    <cellStyle name="sstot 3" xfId="2966"/>
    <cellStyle name="sstot 4" xfId="2967"/>
    <cellStyle name="Standard_AREAS" xfId="2968"/>
    <cellStyle name="t" xfId="2969"/>
    <cellStyle name="t 2" xfId="2970"/>
    <cellStyle name="t 2 2" xfId="2971"/>
    <cellStyle name="t 3" xfId="2972"/>
    <cellStyle name="t 4" xfId="2973"/>
    <cellStyle name="t_2、政法口" xfId="2974"/>
    <cellStyle name="t_2、政法口 2" xfId="2975"/>
    <cellStyle name="t_2、政法口 3" xfId="2976"/>
    <cellStyle name="t_2014年辅警工资" xfId="2977"/>
    <cellStyle name="t_2014年辅警工资_2、政法口" xfId="2978"/>
    <cellStyle name="t_2014年辅警工资_3、行政口" xfId="2979"/>
    <cellStyle name="t_2014年辅警工资_4、党群口" xfId="2980"/>
    <cellStyle name="t_2014年辅警工资_部门预算简表" xfId="2981"/>
    <cellStyle name="t_3、行政口" xfId="2982"/>
    <cellStyle name="t_3、行政口 2" xfId="2983"/>
    <cellStyle name="t_3、行政口 3" xfId="2984"/>
    <cellStyle name="t_4、党群口" xfId="2985"/>
    <cellStyle name="t_4、党群口 2" xfId="2986"/>
    <cellStyle name="t_4、党群口 3" xfId="2987"/>
    <cellStyle name="t_HVAC Equipment (3)" xfId="2988"/>
    <cellStyle name="t_HVAC Equipment (3) 2" xfId="2989"/>
    <cellStyle name="t_HVAC Equipment (3) 2 2" xfId="2990"/>
    <cellStyle name="t_HVAC Equipment (3) 3" xfId="2991"/>
    <cellStyle name="t_HVAC Equipment (3) 4" xfId="2992"/>
    <cellStyle name="t_HVAC Equipment (3)_2、政法口" xfId="2993"/>
    <cellStyle name="t_HVAC Equipment (3)_2、政法口 2" xfId="2994"/>
    <cellStyle name="t_HVAC Equipment (3)_2、政法口 3" xfId="2995"/>
    <cellStyle name="t_HVAC Equipment (3)_2014年辅警工资" xfId="2996"/>
    <cellStyle name="t_HVAC Equipment (3)_2014年辅警工资_2、政法口" xfId="2997"/>
    <cellStyle name="t_HVAC Equipment (3)_2014年辅警工资_3、行政口" xfId="2998"/>
    <cellStyle name="t_HVAC Equipment (3)_2014年辅警工资_4、党群口" xfId="2999"/>
    <cellStyle name="t_HVAC Equipment (3)_2014年辅警工资_部门预算简表" xfId="3000"/>
    <cellStyle name="t_HVAC Equipment (3)_3、行政口" xfId="3001"/>
    <cellStyle name="t_HVAC Equipment (3)_3、行政口 2" xfId="3002"/>
    <cellStyle name="t_HVAC Equipment (3)_3、行政口 3" xfId="3003"/>
    <cellStyle name="t_HVAC Equipment (3)_4、党群口" xfId="3004"/>
    <cellStyle name="t_HVAC Equipment (3)_4、党群口 2" xfId="3005"/>
    <cellStyle name="t_HVAC Equipment (3)_4、党群口 3" xfId="3006"/>
    <cellStyle name="t_HVAC Equipment (3)_部门预算简表" xfId="3007"/>
    <cellStyle name="t_HVAC Equipment (3)_部门预算简表 2" xfId="3008"/>
    <cellStyle name="t_HVAC Equipment (3)_部门预算简表 3" xfId="3009"/>
    <cellStyle name="t_HVAC Equipment (3)_公安、消防、边防辅警员工资" xfId="3010"/>
    <cellStyle name="t_HVAC Equipment (3)_公安、消防、边防辅警员工资 2" xfId="3011"/>
    <cellStyle name="t_HVAC Equipment (3)_公安、消防、边防辅警员工资 3" xfId="3012"/>
    <cellStyle name="t_HVAC Equipment (3)_公安、消防、边防辅警员工资_2、政法口" xfId="3013"/>
    <cellStyle name="t_HVAC Equipment (3)_公安、消防、边防辅警员工资_2、政法口 2" xfId="3014"/>
    <cellStyle name="t_HVAC Equipment (3)_公安、消防、边防辅警员工资_2、政法口 3" xfId="3015"/>
    <cellStyle name="t_HVAC Equipment (3)_公安、消防、边防辅警员工资_3、行政口" xfId="3016"/>
    <cellStyle name="t_HVAC Equipment (3)_公安、消防、边防辅警员工资_3、行政口 2" xfId="3017"/>
    <cellStyle name="t_HVAC Equipment (3)_公安、消防、边防辅警员工资_3、行政口 3" xfId="3018"/>
    <cellStyle name="t_HVAC Equipment (3)_公安、消防、边防辅警员工资_4、党群口" xfId="3019"/>
    <cellStyle name="t_HVAC Equipment (3)_公安、消防、边防辅警员工资_4、党群口 2" xfId="3020"/>
    <cellStyle name="t_HVAC Equipment (3)_公安、消防、边防辅警员工资_4、党群口 3" xfId="3021"/>
    <cellStyle name="t_HVAC Equipment (3)_公安、消防、边防辅警员工资_部门预算简表" xfId="3022"/>
    <cellStyle name="t_HVAC Equipment (3)_公安、消防、边防辅警员工资_部门预算简表 2" xfId="3023"/>
    <cellStyle name="t_HVAC Equipment (3)_公安、消防、边防辅警员工资_部门预算简表 3" xfId="3024"/>
    <cellStyle name="t_HVAC Equipment (3)_政法口" xfId="3025"/>
    <cellStyle name="t_HVAC Equipment (3)_政法口_2、政法口" xfId="3026"/>
    <cellStyle name="t_HVAC Equipment (3)_政法口_3、行政口" xfId="3027"/>
    <cellStyle name="t_HVAC Equipment (3)_政法口_4、党群口" xfId="3028"/>
    <cellStyle name="t_HVAC Equipment (3)_政法口_部门预算简表" xfId="3029"/>
    <cellStyle name="t_部门预算简表" xfId="3030"/>
    <cellStyle name="t_部门预算简表 2" xfId="3031"/>
    <cellStyle name="t_部门预算简表 3" xfId="3032"/>
    <cellStyle name="t_公安、消防、边防辅警员工资" xfId="3033"/>
    <cellStyle name="t_公安、消防、边防辅警员工资 2" xfId="3034"/>
    <cellStyle name="t_公安、消防、边防辅警员工资 3" xfId="3035"/>
    <cellStyle name="t_公安、消防、边防辅警员工资_2、政法口" xfId="3036"/>
    <cellStyle name="t_公安、消防、边防辅警员工资_2、政法口 2" xfId="3037"/>
    <cellStyle name="t_公安、消防、边防辅警员工资_2、政法口 3" xfId="3038"/>
    <cellStyle name="t_公安、消防、边防辅警员工资_3、行政口" xfId="3039"/>
    <cellStyle name="t_公安、消防、边防辅警员工资_3、行政口 2" xfId="3040"/>
    <cellStyle name="t_公安、消防、边防辅警员工资_3、行政口 3" xfId="3041"/>
    <cellStyle name="t_公安、消防、边防辅警员工资_4、党群口" xfId="3042"/>
    <cellStyle name="t_公安、消防、边防辅警员工资_4、党群口 2" xfId="3043"/>
    <cellStyle name="t_公安、消防、边防辅警员工资_4、党群口 3" xfId="3044"/>
    <cellStyle name="t_公安、消防、边防辅警员工资_部门预算简表" xfId="3045"/>
    <cellStyle name="t_公安、消防、边防辅警员工资_部门预算简表 2" xfId="3046"/>
    <cellStyle name="t_公安、消防、边防辅警员工资_部门预算简表 3" xfId="3047"/>
    <cellStyle name="t_政法口" xfId="3048"/>
    <cellStyle name="t_政法口_2、政法口" xfId="3049"/>
    <cellStyle name="t_政法口_3、行政口" xfId="3050"/>
    <cellStyle name="t_政法口_4、党群口" xfId="3051"/>
    <cellStyle name="t_政法口_部门预算简表" xfId="3052"/>
    <cellStyle name="Total" xfId="3053"/>
    <cellStyle name="百分比 10" xfId="3054"/>
    <cellStyle name="百分比 10 3" xfId="3055"/>
    <cellStyle name="百分比 11" xfId="3056"/>
    <cellStyle name="百分比 12" xfId="3057"/>
    <cellStyle name="百分比 2" xfId="3058"/>
    <cellStyle name="百分比 2 10" xfId="3059"/>
    <cellStyle name="百分比 2 11" xfId="3060"/>
    <cellStyle name="百分比 2 12" xfId="3061"/>
    <cellStyle name="百分比 2 13" xfId="3062"/>
    <cellStyle name="百分比 2 14" xfId="3063"/>
    <cellStyle name="百分比 2 15" xfId="3064"/>
    <cellStyle name="百分比 2 16" xfId="3065"/>
    <cellStyle name="百分比 2 17" xfId="3066"/>
    <cellStyle name="百分比 2 18" xfId="3067"/>
    <cellStyle name="百分比 2 19" xfId="3068"/>
    <cellStyle name="百分比 2 2" xfId="3069"/>
    <cellStyle name="百分比 2 2 2" xfId="3070"/>
    <cellStyle name="百分比 2 2 3" xfId="3071"/>
    <cellStyle name="百分比 2 2 4" xfId="3072"/>
    <cellStyle name="百分比 2 3" xfId="3073"/>
    <cellStyle name="百分比 2 3 2" xfId="3074"/>
    <cellStyle name="百分比 2 3 3" xfId="3075"/>
    <cellStyle name="百分比 2 4" xfId="3076"/>
    <cellStyle name="百分比 2 4 2" xfId="3077"/>
    <cellStyle name="百分比 2 4 3" xfId="3078"/>
    <cellStyle name="百分比 2 5" xfId="3079"/>
    <cellStyle name="百分比 2 5 2" xfId="3080"/>
    <cellStyle name="百分比 2 5 3" xfId="3081"/>
    <cellStyle name="百分比 2 6" xfId="3082"/>
    <cellStyle name="百分比 2 6 2" xfId="3083"/>
    <cellStyle name="百分比 2 6 3" xfId="3084"/>
    <cellStyle name="百分比 2 7" xfId="3085"/>
    <cellStyle name="百分比 2 7 2" xfId="3086"/>
    <cellStyle name="百分比 2 7 3" xfId="3087"/>
    <cellStyle name="百分比 2 8" xfId="3088"/>
    <cellStyle name="百分比 2 8 2" xfId="3089"/>
    <cellStyle name="百分比 2 9" xfId="3090"/>
    <cellStyle name="百分比 3" xfId="3091"/>
    <cellStyle name="百分比 3 2" xfId="3092"/>
    <cellStyle name="百分比 3 2 2" xfId="3093"/>
    <cellStyle name="百分比 3 3" xfId="3094"/>
    <cellStyle name="百分比 3 4" xfId="3095"/>
    <cellStyle name="百分比 4" xfId="3096"/>
    <cellStyle name="百分比 4 2" xfId="3097"/>
    <cellStyle name="百分比 4 3" xfId="3098"/>
    <cellStyle name="百分比 5" xfId="3099"/>
    <cellStyle name="百分比 5 2" xfId="3100"/>
    <cellStyle name="百分比 6" xfId="3101"/>
    <cellStyle name="百分比 6 2" xfId="3102"/>
    <cellStyle name="百分比 7" xfId="3103"/>
    <cellStyle name="百分比 7 2" xfId="3104"/>
    <cellStyle name="百分比 8" xfId="3105"/>
    <cellStyle name="百分比 8 2" xfId="3106"/>
    <cellStyle name="百分比 9" xfId="3107"/>
    <cellStyle name="捠壿 [0.00]_Region Orders (2)" xfId="3108"/>
    <cellStyle name="捠壿_Region Orders (2)" xfId="3109"/>
    <cellStyle name="编号" xfId="3110"/>
    <cellStyle name="编号 2" xfId="3111"/>
    <cellStyle name="编号 2 2" xfId="3112"/>
    <cellStyle name="编号 3" xfId="3113"/>
    <cellStyle name="编号 4" xfId="3114"/>
    <cellStyle name="标题 1 10" xfId="3115"/>
    <cellStyle name="标题 1 10 2" xfId="3116"/>
    <cellStyle name="标题 1 10 2 2" xfId="3117"/>
    <cellStyle name="标题 1 10 3" xfId="3118"/>
    <cellStyle name="标题 1 10 4" xfId="3119"/>
    <cellStyle name="标题 1 11" xfId="3120"/>
    <cellStyle name="标题 1 11 2" xfId="3121"/>
    <cellStyle name="标题 1 11 2 2" xfId="3122"/>
    <cellStyle name="标题 1 11 3" xfId="3123"/>
    <cellStyle name="标题 1 11 4" xfId="3124"/>
    <cellStyle name="标题 1 12" xfId="3125"/>
    <cellStyle name="标题 1 12 2" xfId="3126"/>
    <cellStyle name="标题 1 12 2 2" xfId="3127"/>
    <cellStyle name="标题 1 12 3" xfId="3128"/>
    <cellStyle name="标题 1 12 4" xfId="3129"/>
    <cellStyle name="标题 1 13" xfId="3130"/>
    <cellStyle name="标题 1 13 2" xfId="3131"/>
    <cellStyle name="标题 1 13 2 2" xfId="3132"/>
    <cellStyle name="标题 1 13 3" xfId="3133"/>
    <cellStyle name="标题 1 13 4" xfId="3134"/>
    <cellStyle name="标题 1 14" xfId="3135"/>
    <cellStyle name="标题 1 14 2" xfId="3136"/>
    <cellStyle name="标题 1 15" xfId="3137"/>
    <cellStyle name="标题 1 15 2" xfId="3138"/>
    <cellStyle name="标题 1 16" xfId="3139"/>
    <cellStyle name="标题 1 16 2" xfId="3140"/>
    <cellStyle name="标题 1 17" xfId="3141"/>
    <cellStyle name="标题 1 17 2" xfId="3142"/>
    <cellStyle name="标题 1 18" xfId="3143"/>
    <cellStyle name="标题 1 18 2" xfId="3144"/>
    <cellStyle name="标题 1 19" xfId="3145"/>
    <cellStyle name="标题 1 2" xfId="3146"/>
    <cellStyle name="标题 1 2 10" xfId="3147"/>
    <cellStyle name="标题 1 2 11" xfId="3148"/>
    <cellStyle name="标题 1 2 12" xfId="3149"/>
    <cellStyle name="标题 1 2 13" xfId="3150"/>
    <cellStyle name="标题 1 2 14" xfId="3151"/>
    <cellStyle name="标题 1 2 15" xfId="3152"/>
    <cellStyle name="标题 1 2 2" xfId="3153"/>
    <cellStyle name="标题 1 2 2 2" xfId="3154"/>
    <cellStyle name="标题 1 2 2 3" xfId="3155"/>
    <cellStyle name="标题 1 2 3" xfId="3156"/>
    <cellStyle name="标题 1 2 3 2" xfId="3157"/>
    <cellStyle name="标题 1 2 4" xfId="3158"/>
    <cellStyle name="标题 1 2 4 2" xfId="3159"/>
    <cellStyle name="标题 1 2 5" xfId="3160"/>
    <cellStyle name="标题 1 2 5 2" xfId="3161"/>
    <cellStyle name="标题 1 2 6" xfId="3162"/>
    <cellStyle name="标题 1 2 6 2" xfId="3163"/>
    <cellStyle name="标题 1 2 7" xfId="3164"/>
    <cellStyle name="标题 1 2 8" xfId="3165"/>
    <cellStyle name="标题 1 2 9" xfId="3166"/>
    <cellStyle name="标题 1 3" xfId="3167"/>
    <cellStyle name="标题 1 3 2" xfId="3168"/>
    <cellStyle name="标题 1 3 2 2" xfId="3169"/>
    <cellStyle name="标题 1 3 2 3" xfId="3170"/>
    <cellStyle name="标题 1 3 3" xfId="3171"/>
    <cellStyle name="标题 1 3 4" xfId="3172"/>
    <cellStyle name="标题 1 4" xfId="3173"/>
    <cellStyle name="标题 1 4 2" xfId="3174"/>
    <cellStyle name="标题 1 4 2 2" xfId="3175"/>
    <cellStyle name="标题 1 4 2 3" xfId="3176"/>
    <cellStyle name="标题 1 4 3" xfId="3177"/>
    <cellStyle name="标题 1 4 4" xfId="3178"/>
    <cellStyle name="标题 1 5" xfId="3179"/>
    <cellStyle name="标题 1 5 2" xfId="3180"/>
    <cellStyle name="标题 1 5 2 2" xfId="3181"/>
    <cellStyle name="标题 1 5 2 3" xfId="3182"/>
    <cellStyle name="标题 1 5 3" xfId="3183"/>
    <cellStyle name="标题 1 5 4" xfId="3184"/>
    <cellStyle name="标题 1 6" xfId="3185"/>
    <cellStyle name="标题 1 6 2" xfId="3186"/>
    <cellStyle name="标题 1 6 2 2" xfId="3187"/>
    <cellStyle name="标题 1 6 2 3" xfId="3188"/>
    <cellStyle name="标题 1 6 3" xfId="3189"/>
    <cellStyle name="标题 1 6 4" xfId="3190"/>
    <cellStyle name="标题 1 7" xfId="3191"/>
    <cellStyle name="标题 1 7 2" xfId="3192"/>
    <cellStyle name="标题 1 7 2 2" xfId="3193"/>
    <cellStyle name="标题 1 7 2 3" xfId="3194"/>
    <cellStyle name="标题 1 7 3" xfId="3195"/>
    <cellStyle name="标题 1 7 4" xfId="3196"/>
    <cellStyle name="标题 1 8" xfId="3197"/>
    <cellStyle name="标题 1 8 2" xfId="3198"/>
    <cellStyle name="标题 1 8 2 2" xfId="3199"/>
    <cellStyle name="标题 1 8 2 3" xfId="3200"/>
    <cellStyle name="标题 1 8 3" xfId="3201"/>
    <cellStyle name="标题 1 8 4" xfId="3202"/>
    <cellStyle name="标题 1 9" xfId="3203"/>
    <cellStyle name="标题 1 9 2" xfId="3204"/>
    <cellStyle name="标题 1 9 2 2" xfId="3205"/>
    <cellStyle name="标题 1 9 3" xfId="3206"/>
    <cellStyle name="标题 1 9 4" xfId="3207"/>
    <cellStyle name="标题 10" xfId="3208"/>
    <cellStyle name="标题 10 2" xfId="3209"/>
    <cellStyle name="标题 10 2 2" xfId="3210"/>
    <cellStyle name="标题 10 2 3" xfId="3211"/>
    <cellStyle name="标题 10 3" xfId="3212"/>
    <cellStyle name="标题 10 4" xfId="3213"/>
    <cellStyle name="标题 11" xfId="3214"/>
    <cellStyle name="标题 11 2" xfId="3215"/>
    <cellStyle name="标题 11 2 2" xfId="3216"/>
    <cellStyle name="标题 11 2 3" xfId="3217"/>
    <cellStyle name="标题 11 3" xfId="3218"/>
    <cellStyle name="标题 11 4" xfId="3219"/>
    <cellStyle name="标题 12" xfId="3220"/>
    <cellStyle name="标题 12 2" xfId="3221"/>
    <cellStyle name="标题 12 2 2" xfId="3222"/>
    <cellStyle name="标题 12 3" xfId="3223"/>
    <cellStyle name="标题 12 4" xfId="3224"/>
    <cellStyle name="标题 13" xfId="3225"/>
    <cellStyle name="标题 13 2" xfId="3226"/>
    <cellStyle name="标题 13 2 2" xfId="3227"/>
    <cellStyle name="标题 13 3" xfId="3228"/>
    <cellStyle name="标题 13 4" xfId="3229"/>
    <cellStyle name="标题 14" xfId="3230"/>
    <cellStyle name="标题 14 2" xfId="3231"/>
    <cellStyle name="标题 14 2 2" xfId="3232"/>
    <cellStyle name="标题 14 3" xfId="3233"/>
    <cellStyle name="标题 14 4" xfId="3234"/>
    <cellStyle name="标题 15" xfId="3235"/>
    <cellStyle name="标题 15 2" xfId="3236"/>
    <cellStyle name="标题 15 2 2" xfId="3237"/>
    <cellStyle name="标题 15 3" xfId="3238"/>
    <cellStyle name="标题 15 4" xfId="3239"/>
    <cellStyle name="标题 16" xfId="3240"/>
    <cellStyle name="标题 16 2" xfId="3241"/>
    <cellStyle name="标题 16 2 2" xfId="3242"/>
    <cellStyle name="标题 16 3" xfId="3243"/>
    <cellStyle name="标题 16 4" xfId="3244"/>
    <cellStyle name="标题 17" xfId="3245"/>
    <cellStyle name="标题 17 2" xfId="3246"/>
    <cellStyle name="标题 18" xfId="3247"/>
    <cellStyle name="标题 18 2" xfId="3248"/>
    <cellStyle name="标题 19" xfId="3249"/>
    <cellStyle name="标题 19 2" xfId="3250"/>
    <cellStyle name="标题 2 10" xfId="3251"/>
    <cellStyle name="标题 2 10 2" xfId="3252"/>
    <cellStyle name="标题 2 10 2 2" xfId="3253"/>
    <cellStyle name="标题 2 10 3" xfId="3254"/>
    <cellStyle name="标题 2 10 4" xfId="3255"/>
    <cellStyle name="标题 2 11" xfId="3256"/>
    <cellStyle name="标题 2 11 2" xfId="3257"/>
    <cellStyle name="标题 2 11 2 2" xfId="3258"/>
    <cellStyle name="标题 2 11 3" xfId="3259"/>
    <cellStyle name="标题 2 11 4" xfId="3260"/>
    <cellStyle name="标题 2 12" xfId="3261"/>
    <cellStyle name="标题 2 12 2" xfId="3262"/>
    <cellStyle name="标题 2 12 2 2" xfId="3263"/>
    <cellStyle name="标题 2 12 3" xfId="3264"/>
    <cellStyle name="标题 2 12 4" xfId="3265"/>
    <cellStyle name="标题 2 13" xfId="3266"/>
    <cellStyle name="标题 2 13 2" xfId="3267"/>
    <cellStyle name="标题 2 13 2 2" xfId="3268"/>
    <cellStyle name="标题 2 13 3" xfId="3269"/>
    <cellStyle name="标题 2 13 4" xfId="3270"/>
    <cellStyle name="标题 2 14" xfId="3271"/>
    <cellStyle name="标题 2 14 2" xfId="3272"/>
    <cellStyle name="标题 2 15" xfId="3273"/>
    <cellStyle name="标题 2 15 2" xfId="3274"/>
    <cellStyle name="标题 2 16" xfId="3275"/>
    <cellStyle name="标题 2 16 2" xfId="3276"/>
    <cellStyle name="标题 2 17" xfId="3277"/>
    <cellStyle name="标题 2 17 2" xfId="3278"/>
    <cellStyle name="标题 2 18" xfId="3279"/>
    <cellStyle name="标题 2 18 2" xfId="3280"/>
    <cellStyle name="标题 2 19" xfId="3281"/>
    <cellStyle name="标题 2 2" xfId="3282"/>
    <cellStyle name="标题 2 2 10" xfId="3283"/>
    <cellStyle name="标题 2 2 11" xfId="3284"/>
    <cellStyle name="标题 2 2 12" xfId="3285"/>
    <cellStyle name="标题 2 2 13" xfId="3286"/>
    <cellStyle name="标题 2 2 14" xfId="3287"/>
    <cellStyle name="标题 2 2 15" xfId="3288"/>
    <cellStyle name="标题 2 2 2" xfId="3289"/>
    <cellStyle name="标题 2 2 2 2" xfId="3290"/>
    <cellStyle name="标题 2 2 2 3" xfId="3291"/>
    <cellStyle name="标题 2 2 3" xfId="3292"/>
    <cellStyle name="标题 2 2 3 2" xfId="3293"/>
    <cellStyle name="标题 2 2 4" xfId="3294"/>
    <cellStyle name="标题 2 2 4 2" xfId="3295"/>
    <cellStyle name="标题 2 2 5" xfId="3296"/>
    <cellStyle name="标题 2 2 5 2" xfId="3297"/>
    <cellStyle name="标题 2 2 6" xfId="3298"/>
    <cellStyle name="标题 2 2 6 2" xfId="3299"/>
    <cellStyle name="标题 2 2 7" xfId="3300"/>
    <cellStyle name="标题 2 2 8" xfId="3301"/>
    <cellStyle name="标题 2 2 9" xfId="3302"/>
    <cellStyle name="标题 2 3" xfId="3303"/>
    <cellStyle name="标题 2 3 2" xfId="3304"/>
    <cellStyle name="标题 2 3 2 2" xfId="3305"/>
    <cellStyle name="标题 2 3 2 3" xfId="3306"/>
    <cellStyle name="标题 2 3 3" xfId="3307"/>
    <cellStyle name="标题 2 3 4" xfId="3308"/>
    <cellStyle name="标题 2 4" xfId="3309"/>
    <cellStyle name="标题 2 4 2" xfId="3310"/>
    <cellStyle name="标题 2 4 2 2" xfId="3311"/>
    <cellStyle name="标题 2 4 2 3" xfId="3312"/>
    <cellStyle name="标题 2 4 3" xfId="3313"/>
    <cellStyle name="标题 2 4 4" xfId="3314"/>
    <cellStyle name="标题 2 5" xfId="3315"/>
    <cellStyle name="标题 2 5 2" xfId="3316"/>
    <cellStyle name="标题 2 5 2 2" xfId="3317"/>
    <cellStyle name="标题 2 5 2 3" xfId="3318"/>
    <cellStyle name="标题 2 5 3" xfId="3319"/>
    <cellStyle name="标题 2 5 4" xfId="3320"/>
    <cellStyle name="标题 2 6" xfId="3321"/>
    <cellStyle name="标题 2 6 2" xfId="3322"/>
    <cellStyle name="标题 2 6 2 2" xfId="3323"/>
    <cellStyle name="标题 2 6 2 3" xfId="3324"/>
    <cellStyle name="标题 2 6 3" xfId="3325"/>
    <cellStyle name="标题 2 6 4" xfId="3326"/>
    <cellStyle name="标题 2 7" xfId="3327"/>
    <cellStyle name="标题 2 7 2" xfId="3328"/>
    <cellStyle name="标题 2 7 2 2" xfId="3329"/>
    <cellStyle name="标题 2 7 2 3" xfId="3330"/>
    <cellStyle name="标题 2 7 3" xfId="3331"/>
    <cellStyle name="标题 2 7 4" xfId="3332"/>
    <cellStyle name="标题 2 8" xfId="3333"/>
    <cellStyle name="标题 2 8 2" xfId="3334"/>
    <cellStyle name="标题 2 8 2 2" xfId="3335"/>
    <cellStyle name="标题 2 8 2 3" xfId="3336"/>
    <cellStyle name="标题 2 8 3" xfId="3337"/>
    <cellStyle name="标题 2 8 4" xfId="3338"/>
    <cellStyle name="标题 2 9" xfId="3339"/>
    <cellStyle name="标题 2 9 2" xfId="3340"/>
    <cellStyle name="标题 2 9 2 2" xfId="3341"/>
    <cellStyle name="标题 2 9 3" xfId="3342"/>
    <cellStyle name="标题 2 9 4" xfId="3343"/>
    <cellStyle name="标题 20" xfId="3344"/>
    <cellStyle name="标题 20 2" xfId="3345"/>
    <cellStyle name="标题 21" xfId="3346"/>
    <cellStyle name="标题 21 2" xfId="3347"/>
    <cellStyle name="标题 22" xfId="3348"/>
    <cellStyle name="标题 3 10" xfId="3349"/>
    <cellStyle name="标题 3 10 2" xfId="3350"/>
    <cellStyle name="标题 3 10 2 2" xfId="3351"/>
    <cellStyle name="标题 3 10 3" xfId="3352"/>
    <cellStyle name="标题 3 10 4" xfId="3353"/>
    <cellStyle name="标题 3 11" xfId="3354"/>
    <cellStyle name="标题 3 11 2" xfId="3355"/>
    <cellStyle name="标题 3 11 2 2" xfId="3356"/>
    <cellStyle name="标题 3 11 3" xfId="3357"/>
    <cellStyle name="标题 3 11 4" xfId="3358"/>
    <cellStyle name="标题 3 12" xfId="3359"/>
    <cellStyle name="标题 3 12 2" xfId="3360"/>
    <cellStyle name="标题 3 12 2 2" xfId="3361"/>
    <cellStyle name="标题 3 12 3" xfId="3362"/>
    <cellStyle name="标题 3 12 4" xfId="3363"/>
    <cellStyle name="标题 3 13" xfId="3364"/>
    <cellStyle name="标题 3 13 2" xfId="3365"/>
    <cellStyle name="标题 3 13 2 2" xfId="3366"/>
    <cellStyle name="标题 3 13 3" xfId="3367"/>
    <cellStyle name="标题 3 13 4" xfId="3368"/>
    <cellStyle name="标题 3 14" xfId="3369"/>
    <cellStyle name="标题 3 14 2" xfId="3370"/>
    <cellStyle name="标题 3 15" xfId="3371"/>
    <cellStyle name="标题 3 15 2" xfId="3372"/>
    <cellStyle name="标题 3 16" xfId="3373"/>
    <cellStyle name="标题 3 16 2" xfId="3374"/>
    <cellStyle name="标题 3 17" xfId="3375"/>
    <cellStyle name="标题 3 17 2" xfId="3376"/>
    <cellStyle name="标题 3 18" xfId="3377"/>
    <cellStyle name="标题 3 18 2" xfId="3378"/>
    <cellStyle name="标题 3 19" xfId="3379"/>
    <cellStyle name="标题 3 2" xfId="3380"/>
    <cellStyle name="标题 3 2 10" xfId="3381"/>
    <cellStyle name="标题 3 2 11" xfId="3382"/>
    <cellStyle name="标题 3 2 12" xfId="3383"/>
    <cellStyle name="标题 3 2 13" xfId="3384"/>
    <cellStyle name="标题 3 2 14" xfId="3385"/>
    <cellStyle name="标题 3 2 15" xfId="3386"/>
    <cellStyle name="标题 3 2 2" xfId="3387"/>
    <cellStyle name="标题 3 2 2 2" xfId="3388"/>
    <cellStyle name="标题 3 2 2 3" xfId="3389"/>
    <cellStyle name="标题 3 2 3" xfId="3390"/>
    <cellStyle name="标题 3 2 3 2" xfId="3391"/>
    <cellStyle name="标题 3 2 4" xfId="3392"/>
    <cellStyle name="标题 3 2 4 2" xfId="3393"/>
    <cellStyle name="标题 3 2 5" xfId="3394"/>
    <cellStyle name="标题 3 2 5 2" xfId="3395"/>
    <cellStyle name="标题 3 2 6" xfId="3396"/>
    <cellStyle name="标题 3 2 6 2" xfId="3397"/>
    <cellStyle name="标题 3 2 7" xfId="3398"/>
    <cellStyle name="标题 3 2 8" xfId="3399"/>
    <cellStyle name="标题 3 2 9" xfId="3400"/>
    <cellStyle name="标题 3 3" xfId="3401"/>
    <cellStyle name="标题 3 3 2" xfId="3402"/>
    <cellStyle name="标题 3 3 2 2" xfId="3403"/>
    <cellStyle name="标题 3 3 2 3" xfId="3404"/>
    <cellStyle name="标题 3 3 3" xfId="3405"/>
    <cellStyle name="标题 3 3 4" xfId="3406"/>
    <cellStyle name="标题 3 4" xfId="3407"/>
    <cellStyle name="标题 3 4 2" xfId="3408"/>
    <cellStyle name="标题 3 4 2 2" xfId="3409"/>
    <cellStyle name="标题 3 4 2 3" xfId="3410"/>
    <cellStyle name="标题 3 4 3" xfId="3411"/>
    <cellStyle name="标题 3 4 4" xfId="3412"/>
    <cellStyle name="标题 3 5" xfId="3413"/>
    <cellStyle name="标题 3 5 2" xfId="3414"/>
    <cellStyle name="标题 3 5 2 2" xfId="3415"/>
    <cellStyle name="标题 3 5 2 3" xfId="3416"/>
    <cellStyle name="标题 3 5 3" xfId="3417"/>
    <cellStyle name="标题 3 5 4" xfId="3418"/>
    <cellStyle name="标题 3 6" xfId="3419"/>
    <cellStyle name="标题 3 6 2" xfId="3420"/>
    <cellStyle name="标题 3 6 2 2" xfId="3421"/>
    <cellStyle name="标题 3 6 2 3" xfId="3422"/>
    <cellStyle name="标题 3 6 3" xfId="3423"/>
    <cellStyle name="标题 3 6 4" xfId="3424"/>
    <cellStyle name="标题 3 7" xfId="3425"/>
    <cellStyle name="标题 3 7 2" xfId="3426"/>
    <cellStyle name="标题 3 7 2 2" xfId="3427"/>
    <cellStyle name="标题 3 7 2 3" xfId="3428"/>
    <cellStyle name="标题 3 7 3" xfId="3429"/>
    <cellStyle name="标题 3 7 4" xfId="3430"/>
    <cellStyle name="标题 3 8" xfId="3431"/>
    <cellStyle name="标题 3 8 2" xfId="3432"/>
    <cellStyle name="标题 3 8 2 2" xfId="3433"/>
    <cellStyle name="标题 3 8 2 3" xfId="3434"/>
    <cellStyle name="标题 3 8 3" xfId="3435"/>
    <cellStyle name="标题 3 8 4" xfId="3436"/>
    <cellStyle name="标题 3 9" xfId="3437"/>
    <cellStyle name="标题 3 9 2" xfId="3438"/>
    <cellStyle name="标题 3 9 2 2" xfId="3439"/>
    <cellStyle name="标题 3 9 3" xfId="3440"/>
    <cellStyle name="标题 3 9 4" xfId="3441"/>
    <cellStyle name="标题 4 10" xfId="3442"/>
    <cellStyle name="标题 4 10 2" xfId="3443"/>
    <cellStyle name="标题 4 10 2 2" xfId="3444"/>
    <cellStyle name="标题 4 10 3" xfId="3445"/>
    <cellStyle name="标题 4 10 4" xfId="3446"/>
    <cellStyle name="标题 4 11" xfId="3447"/>
    <cellStyle name="标题 4 11 2" xfId="3448"/>
    <cellStyle name="标题 4 11 2 2" xfId="3449"/>
    <cellStyle name="标题 4 11 3" xfId="3450"/>
    <cellStyle name="标题 4 11 4" xfId="3451"/>
    <cellStyle name="标题 4 12" xfId="3452"/>
    <cellStyle name="标题 4 12 2" xfId="3453"/>
    <cellStyle name="标题 4 12 2 2" xfId="3454"/>
    <cellStyle name="标题 4 12 3" xfId="3455"/>
    <cellStyle name="标题 4 12 4" xfId="3456"/>
    <cellStyle name="标题 4 13" xfId="3457"/>
    <cellStyle name="标题 4 13 2" xfId="3458"/>
    <cellStyle name="标题 4 13 2 2" xfId="3459"/>
    <cellStyle name="标题 4 13 3" xfId="3460"/>
    <cellStyle name="标题 4 13 4" xfId="3461"/>
    <cellStyle name="标题 4 14" xfId="3462"/>
    <cellStyle name="标题 4 14 2" xfId="3463"/>
    <cellStyle name="标题 4 15" xfId="3464"/>
    <cellStyle name="标题 4 15 2" xfId="3465"/>
    <cellStyle name="标题 4 16" xfId="3466"/>
    <cellStyle name="标题 4 16 2" xfId="3467"/>
    <cellStyle name="标题 4 17" xfId="3468"/>
    <cellStyle name="标题 4 17 2" xfId="3469"/>
    <cellStyle name="标题 4 18" xfId="3470"/>
    <cellStyle name="标题 4 18 2" xfId="3471"/>
    <cellStyle name="标题 4 19" xfId="3472"/>
    <cellStyle name="标题 4 2" xfId="3473"/>
    <cellStyle name="标题 4 2 10" xfId="3474"/>
    <cellStyle name="标题 4 2 11" xfId="3475"/>
    <cellStyle name="标题 4 2 12" xfId="3476"/>
    <cellStyle name="标题 4 2 13" xfId="3477"/>
    <cellStyle name="标题 4 2 14" xfId="3478"/>
    <cellStyle name="标题 4 2 15" xfId="3479"/>
    <cellStyle name="标题 4 2 2" xfId="3480"/>
    <cellStyle name="标题 4 2 2 2" xfId="3481"/>
    <cellStyle name="标题 4 2 2 3" xfId="3482"/>
    <cellStyle name="标题 4 2 3" xfId="3483"/>
    <cellStyle name="标题 4 2 3 2" xfId="3484"/>
    <cellStyle name="标题 4 2 4" xfId="3485"/>
    <cellStyle name="标题 4 2 4 2" xfId="3486"/>
    <cellStyle name="标题 4 2 5" xfId="3487"/>
    <cellStyle name="标题 4 2 5 2" xfId="3488"/>
    <cellStyle name="标题 4 2 6" xfId="3489"/>
    <cellStyle name="标题 4 2 6 2" xfId="3490"/>
    <cellStyle name="标题 4 2 7" xfId="3491"/>
    <cellStyle name="标题 4 2 8" xfId="3492"/>
    <cellStyle name="标题 4 2 9" xfId="3493"/>
    <cellStyle name="标题 4 3" xfId="3494"/>
    <cellStyle name="标题 4 3 2" xfId="3495"/>
    <cellStyle name="标题 4 3 2 2" xfId="3496"/>
    <cellStyle name="标题 4 3 2 3" xfId="3497"/>
    <cellStyle name="标题 4 3 3" xfId="3498"/>
    <cellStyle name="标题 4 3 4" xfId="3499"/>
    <cellStyle name="标题 4 4" xfId="3500"/>
    <cellStyle name="标题 4 4 2" xfId="3501"/>
    <cellStyle name="标题 4 4 2 2" xfId="3502"/>
    <cellStyle name="标题 4 4 2 3" xfId="3503"/>
    <cellStyle name="标题 4 4 3" xfId="3504"/>
    <cellStyle name="标题 4 4 4" xfId="3505"/>
    <cellStyle name="标题 4 5" xfId="3506"/>
    <cellStyle name="标题 4 5 2" xfId="3507"/>
    <cellStyle name="标题 4 5 2 2" xfId="3508"/>
    <cellStyle name="标题 4 5 2 3" xfId="3509"/>
    <cellStyle name="标题 4 5 3" xfId="3510"/>
    <cellStyle name="标题 4 5 4" xfId="3511"/>
    <cellStyle name="标题 4 6" xfId="3512"/>
    <cellStyle name="标题 4 6 2" xfId="3513"/>
    <cellStyle name="标题 4 6 2 2" xfId="3514"/>
    <cellStyle name="标题 4 6 2 3" xfId="3515"/>
    <cellStyle name="标题 4 6 3" xfId="3516"/>
    <cellStyle name="标题 4 6 4" xfId="3517"/>
    <cellStyle name="标题 4 7" xfId="3518"/>
    <cellStyle name="标题 4 7 2" xfId="3519"/>
    <cellStyle name="标题 4 7 2 2" xfId="3520"/>
    <cellStyle name="标题 4 7 2 3" xfId="3521"/>
    <cellStyle name="标题 4 7 3" xfId="3522"/>
    <cellStyle name="标题 4 7 4" xfId="3523"/>
    <cellStyle name="标题 4 8" xfId="3524"/>
    <cellStyle name="标题 4 8 2" xfId="3525"/>
    <cellStyle name="标题 4 8 2 2" xfId="3526"/>
    <cellStyle name="标题 4 8 2 3" xfId="3527"/>
    <cellStyle name="标题 4 8 3" xfId="3528"/>
    <cellStyle name="标题 4 8 4" xfId="3529"/>
    <cellStyle name="标题 4 9" xfId="3530"/>
    <cellStyle name="标题 4 9 2" xfId="3531"/>
    <cellStyle name="标题 4 9 2 2" xfId="3532"/>
    <cellStyle name="标题 4 9 3" xfId="3533"/>
    <cellStyle name="标题 4 9 4" xfId="3534"/>
    <cellStyle name="标题 5" xfId="3535"/>
    <cellStyle name="标题 5 10" xfId="3536"/>
    <cellStyle name="标题 5 11" xfId="3537"/>
    <cellStyle name="标题 5 12" xfId="3538"/>
    <cellStyle name="标题 5 13" xfId="3539"/>
    <cellStyle name="标题 5 14" xfId="3540"/>
    <cellStyle name="标题 5 15" xfId="3541"/>
    <cellStyle name="标题 5 2" xfId="3542"/>
    <cellStyle name="标题 5 2 2" xfId="3543"/>
    <cellStyle name="标题 5 2 3" xfId="3544"/>
    <cellStyle name="标题 5 3" xfId="3545"/>
    <cellStyle name="标题 5 3 2" xfId="3546"/>
    <cellStyle name="标题 5 4" xfId="3547"/>
    <cellStyle name="标题 5 4 2" xfId="3548"/>
    <cellStyle name="标题 5 5" xfId="3549"/>
    <cellStyle name="标题 5 5 2" xfId="3550"/>
    <cellStyle name="标题 5 6" xfId="3551"/>
    <cellStyle name="标题 5 6 2" xfId="3552"/>
    <cellStyle name="标题 5 7" xfId="3553"/>
    <cellStyle name="标题 5 7 2" xfId="3554"/>
    <cellStyle name="标题 5 7 3" xfId="3555"/>
    <cellStyle name="标题 5 8" xfId="3556"/>
    <cellStyle name="标题 5 9" xfId="3557"/>
    <cellStyle name="标题 6" xfId="3558"/>
    <cellStyle name="标题 6 2" xfId="3559"/>
    <cellStyle name="标题 6 2 2" xfId="3560"/>
    <cellStyle name="标题 6 2 3" xfId="3561"/>
    <cellStyle name="标题 6 3" xfId="3562"/>
    <cellStyle name="标题 6 4" xfId="3563"/>
    <cellStyle name="标题 7" xfId="3564"/>
    <cellStyle name="标题 7 2" xfId="3565"/>
    <cellStyle name="标题 7 2 2" xfId="3566"/>
    <cellStyle name="标题 7 2 3" xfId="3567"/>
    <cellStyle name="标题 7 3" xfId="3568"/>
    <cellStyle name="标题 7 4" xfId="3569"/>
    <cellStyle name="标题 8" xfId="3570"/>
    <cellStyle name="标题 8 2" xfId="3571"/>
    <cellStyle name="标题 8 2 2" xfId="3572"/>
    <cellStyle name="标题 8 2 3" xfId="3573"/>
    <cellStyle name="标题 8 3" xfId="3574"/>
    <cellStyle name="标题 8 4" xfId="3575"/>
    <cellStyle name="标题 9" xfId="3576"/>
    <cellStyle name="标题 9 2" xfId="3577"/>
    <cellStyle name="标题 9 2 2" xfId="3578"/>
    <cellStyle name="标题 9 2 3" xfId="3579"/>
    <cellStyle name="标题 9 3" xfId="3580"/>
    <cellStyle name="标题 9 4" xfId="3581"/>
    <cellStyle name="标题1" xfId="3582"/>
    <cellStyle name="标题1 2" xfId="3583"/>
    <cellStyle name="标题1 2 2" xfId="3584"/>
    <cellStyle name="标题1 2 3" xfId="3585"/>
    <cellStyle name="标题1 3" xfId="3586"/>
    <cellStyle name="标题1 3 2" xfId="3587"/>
    <cellStyle name="标题1 3 3" xfId="3588"/>
    <cellStyle name="标题1 4" xfId="3589"/>
    <cellStyle name="标题1 5" xfId="3590"/>
    <cellStyle name="标题1 6" xfId="3591"/>
    <cellStyle name="表标题" xfId="3592"/>
    <cellStyle name="表标题 10" xfId="3593"/>
    <cellStyle name="表标题 2" xfId="3594"/>
    <cellStyle name="表标题 2 2" xfId="3595"/>
    <cellStyle name="表标题 2 3" xfId="3596"/>
    <cellStyle name="表标题 2 4" xfId="3597"/>
    <cellStyle name="表标题 3" xfId="3598"/>
    <cellStyle name="表标题 3 2" xfId="3599"/>
    <cellStyle name="表标题 3 3" xfId="3600"/>
    <cellStyle name="表标题 3 4" xfId="3601"/>
    <cellStyle name="表标题 4" xfId="3602"/>
    <cellStyle name="表标题 4 2" xfId="3603"/>
    <cellStyle name="表标题 4 3" xfId="3604"/>
    <cellStyle name="表标题 5" xfId="3605"/>
    <cellStyle name="表标题 5 2" xfId="3606"/>
    <cellStyle name="表标题 6" xfId="3607"/>
    <cellStyle name="表标题 7" xfId="3608"/>
    <cellStyle name="表标题 8" xfId="3609"/>
    <cellStyle name="表标题 9" xfId="3610"/>
    <cellStyle name="部门" xfId="3611"/>
    <cellStyle name="部门 2" xfId="3612"/>
    <cellStyle name="部门 2 2" xfId="3613"/>
    <cellStyle name="部门 2 3" xfId="3614"/>
    <cellStyle name="部门 3" xfId="3615"/>
    <cellStyle name="部门 3 2" xfId="3616"/>
    <cellStyle name="部门 3 3" xfId="3617"/>
    <cellStyle name="部门 4" xfId="3618"/>
    <cellStyle name="部门 5" xfId="3619"/>
    <cellStyle name="部门 6" xfId="3620"/>
    <cellStyle name="差 10" xfId="3621"/>
    <cellStyle name="差 10 2" xfId="3622"/>
    <cellStyle name="差 10 2 2" xfId="3623"/>
    <cellStyle name="差 10 3" xfId="3624"/>
    <cellStyle name="差 10 4" xfId="3625"/>
    <cellStyle name="差 11" xfId="3626"/>
    <cellStyle name="差 11 2" xfId="3627"/>
    <cellStyle name="差 11 2 2" xfId="3628"/>
    <cellStyle name="差 11 3" xfId="3629"/>
    <cellStyle name="差 11 4" xfId="3630"/>
    <cellStyle name="差 12" xfId="3631"/>
    <cellStyle name="差 12 2" xfId="3632"/>
    <cellStyle name="差 12 2 2" xfId="3633"/>
    <cellStyle name="差 12 3" xfId="3634"/>
    <cellStyle name="差 12 4" xfId="3635"/>
    <cellStyle name="差 13" xfId="3636"/>
    <cellStyle name="差 13 2" xfId="3637"/>
    <cellStyle name="差 13 2 2" xfId="3638"/>
    <cellStyle name="差 13 3" xfId="3639"/>
    <cellStyle name="差 13 4" xfId="3640"/>
    <cellStyle name="差 14" xfId="3641"/>
    <cellStyle name="差 14 2" xfId="3642"/>
    <cellStyle name="差 15" xfId="3643"/>
    <cellStyle name="差 15 2" xfId="3644"/>
    <cellStyle name="差 16" xfId="3645"/>
    <cellStyle name="差 16 2" xfId="3646"/>
    <cellStyle name="差 17" xfId="3647"/>
    <cellStyle name="差 17 2" xfId="3648"/>
    <cellStyle name="差 18" xfId="3649"/>
    <cellStyle name="差 18 2" xfId="3650"/>
    <cellStyle name="差 19" xfId="3651"/>
    <cellStyle name="差 2" xfId="3652"/>
    <cellStyle name="差 2 10" xfId="3653"/>
    <cellStyle name="差 2 11" xfId="3654"/>
    <cellStyle name="差 2 12" xfId="3655"/>
    <cellStyle name="差 2 13" xfId="3656"/>
    <cellStyle name="差 2 14" xfId="3657"/>
    <cellStyle name="差 2 15" xfId="3658"/>
    <cellStyle name="差 2 2" xfId="3659"/>
    <cellStyle name="差 2 2 2" xfId="3660"/>
    <cellStyle name="差 2 2 3" xfId="3661"/>
    <cellStyle name="差 2 3" xfId="3662"/>
    <cellStyle name="差 2 4" xfId="3663"/>
    <cellStyle name="差 2 4 2" xfId="3664"/>
    <cellStyle name="差 2 5" xfId="3665"/>
    <cellStyle name="差 2 6" xfId="3666"/>
    <cellStyle name="差 2 7" xfId="3667"/>
    <cellStyle name="差 2 8" xfId="3668"/>
    <cellStyle name="差 2 9" xfId="3669"/>
    <cellStyle name="差 3" xfId="3670"/>
    <cellStyle name="差 3 2" xfId="3671"/>
    <cellStyle name="差 3 2 2" xfId="3672"/>
    <cellStyle name="差 3 2 3" xfId="3673"/>
    <cellStyle name="差 3 3" xfId="3674"/>
    <cellStyle name="差 3 4" xfId="3675"/>
    <cellStyle name="差 3 5" xfId="3676"/>
    <cellStyle name="差 4" xfId="3677"/>
    <cellStyle name="差 4 2" xfId="3678"/>
    <cellStyle name="差 4 2 2" xfId="3679"/>
    <cellStyle name="差 4 2 3" xfId="3680"/>
    <cellStyle name="差 4 3" xfId="3681"/>
    <cellStyle name="差 4 4" xfId="3682"/>
    <cellStyle name="差 4 5" xfId="3683"/>
    <cellStyle name="差 5" xfId="3684"/>
    <cellStyle name="差 5 2" xfId="3685"/>
    <cellStyle name="差 5 2 2" xfId="3686"/>
    <cellStyle name="差 5 2 3" xfId="3687"/>
    <cellStyle name="差 5 3" xfId="3688"/>
    <cellStyle name="差 5 4" xfId="3689"/>
    <cellStyle name="差 5 5" xfId="3690"/>
    <cellStyle name="差 6" xfId="3691"/>
    <cellStyle name="差 6 2" xfId="3692"/>
    <cellStyle name="差 6 2 2" xfId="3693"/>
    <cellStyle name="差 6 2 3" xfId="3694"/>
    <cellStyle name="差 6 3" xfId="3695"/>
    <cellStyle name="差 6 4" xfId="3696"/>
    <cellStyle name="差 6 5" xfId="3697"/>
    <cellStyle name="差 7" xfId="3698"/>
    <cellStyle name="差 7 2" xfId="3699"/>
    <cellStyle name="差 7 2 2" xfId="3700"/>
    <cellStyle name="差 7 2 3" xfId="3701"/>
    <cellStyle name="差 7 3" xfId="3702"/>
    <cellStyle name="差 7 4" xfId="3703"/>
    <cellStyle name="差 7 5" xfId="3704"/>
    <cellStyle name="差 8" xfId="3705"/>
    <cellStyle name="差 8 2" xfId="3706"/>
    <cellStyle name="差 8 2 2" xfId="3707"/>
    <cellStyle name="差 8 2 3" xfId="3708"/>
    <cellStyle name="差 8 3" xfId="3709"/>
    <cellStyle name="差 8 4" xfId="3710"/>
    <cellStyle name="差 8 5" xfId="3711"/>
    <cellStyle name="差 9" xfId="3712"/>
    <cellStyle name="差 9 2" xfId="3713"/>
    <cellStyle name="差 9 2 2" xfId="3714"/>
    <cellStyle name="差 9 3" xfId="3715"/>
    <cellStyle name="差 9 4" xfId="3716"/>
    <cellStyle name="差_00000000000" xfId="3717"/>
    <cellStyle name="差_00000000000 2" xfId="3718"/>
    <cellStyle name="差_00000000000 2 2" xfId="3719"/>
    <cellStyle name="差_00000000000 2 3" xfId="3720"/>
    <cellStyle name="差_00000000000 2 4" xfId="3721"/>
    <cellStyle name="差_00000000000 3" xfId="3722"/>
    <cellStyle name="差_00000000000 3 2" xfId="3723"/>
    <cellStyle name="差_00000000000 3 3" xfId="3724"/>
    <cellStyle name="差_00000000000 4" xfId="3725"/>
    <cellStyle name="差_00000000000 5" xfId="3726"/>
    <cellStyle name="差_00000000000 6" xfId="3727"/>
    <cellStyle name="差_00000000000_2014年辅警工资" xfId="3728"/>
    <cellStyle name="差_00000000000_2014年辅警工资 2" xfId="3729"/>
    <cellStyle name="差_00000000000_公安、消防、边防辅警员工资" xfId="3730"/>
    <cellStyle name="差_00000000000_公安、消防、边防辅警员工资 2" xfId="3731"/>
    <cellStyle name="差_00000000000_公安、消防、边防辅警员工资 2 2" xfId="3732"/>
    <cellStyle name="差_00000000000_公安、消防、边防辅警员工资 3" xfId="3733"/>
    <cellStyle name="差_00000000000_公安、消防、边防辅警员工资 3 2" xfId="3734"/>
    <cellStyle name="差_00000000000_公安、消防、边防辅警员工资 4" xfId="3735"/>
    <cellStyle name="差_00000000000_政法口" xfId="3736"/>
    <cellStyle name="差_00000000000_政法口 2" xfId="3737"/>
    <cellStyle name="差_008招投标中心全额" xfId="3738"/>
    <cellStyle name="差_008招投标中心全额 2" xfId="3739"/>
    <cellStyle name="差_008招投标中心全额 2 2" xfId="3740"/>
    <cellStyle name="差_008招投标中心全额 2 3" xfId="3741"/>
    <cellStyle name="差_008招投标中心全额 2 4" xfId="3742"/>
    <cellStyle name="差_008招投标中心全额 3" xfId="3743"/>
    <cellStyle name="差_008招投标中心全额 3 2" xfId="3744"/>
    <cellStyle name="差_008招投标中心全额 3 3" xfId="3745"/>
    <cellStyle name="差_008招投标中心全额 4" xfId="3746"/>
    <cellStyle name="差_008招投标中心全额 5" xfId="3747"/>
    <cellStyle name="差_008招投标中心全额 6" xfId="3748"/>
    <cellStyle name="差_008招投标中心全额_2014年辅警工资" xfId="3749"/>
    <cellStyle name="差_008招投标中心全额_2014年辅警工资 2" xfId="3750"/>
    <cellStyle name="差_008招投标中心全额_公安、消防、边防辅警员工资" xfId="3751"/>
    <cellStyle name="差_008招投标中心全额_公安、消防、边防辅警员工资 2" xfId="3752"/>
    <cellStyle name="差_008招投标中心全额_公安、消防、边防辅警员工资 2 2" xfId="3753"/>
    <cellStyle name="差_008招投标中心全额_公安、消防、边防辅警员工资 3" xfId="3754"/>
    <cellStyle name="差_008招投标中心全额_公安、消防、边防辅警员工资 3 2" xfId="3755"/>
    <cellStyle name="差_008招投标中心全额_公安、消防、边防辅警员工资 4" xfId="3756"/>
    <cellStyle name="差_008招投标中心全额_政法口" xfId="3757"/>
    <cellStyle name="差_008招投标中心全额_政法口 2" xfId="3758"/>
    <cellStyle name="差_009招投标中心自收自支" xfId="3759"/>
    <cellStyle name="差_009招投标中心自收自支 2" xfId="3760"/>
    <cellStyle name="差_009招投标中心自收自支 2 2" xfId="3761"/>
    <cellStyle name="差_009招投标中心自收自支 2 3" xfId="3762"/>
    <cellStyle name="差_009招投标中心自收自支 2 4" xfId="3763"/>
    <cellStyle name="差_009招投标中心自收自支 3" xfId="3764"/>
    <cellStyle name="差_009招投标中心自收自支 3 2" xfId="3765"/>
    <cellStyle name="差_009招投标中心自收自支 3 3" xfId="3766"/>
    <cellStyle name="差_009招投标中心自收自支 4" xfId="3767"/>
    <cellStyle name="差_009招投标中心自收自支 5" xfId="3768"/>
    <cellStyle name="差_009招投标中心自收自支 6" xfId="3769"/>
    <cellStyle name="差_009招投标中心自收自支_2014年辅警工资" xfId="3770"/>
    <cellStyle name="差_009招投标中心自收自支_2014年辅警工资 2" xfId="3771"/>
    <cellStyle name="差_009招投标中心自收自支_公安、消防、边防辅警员工资" xfId="3772"/>
    <cellStyle name="差_009招投标中心自收自支_公安、消防、边防辅警员工资 2" xfId="3773"/>
    <cellStyle name="差_009招投标中心自收自支_公安、消防、边防辅警员工资 2 2" xfId="3774"/>
    <cellStyle name="差_009招投标中心自收自支_公安、消防、边防辅警员工资 3" xfId="3775"/>
    <cellStyle name="差_009招投标中心自收自支_公安、消防、边防辅警员工资 3 2" xfId="3776"/>
    <cellStyle name="差_009招投标中心自收自支_公安、消防、边防辅警员工资 4" xfId="3777"/>
    <cellStyle name="差_009招投标中心自收自支_政法口" xfId="3778"/>
    <cellStyle name="差_009招投标中心自收自支_政法口 2" xfId="3779"/>
    <cellStyle name="差_00省级(打印)" xfId="3780"/>
    <cellStyle name="差_00省级(打印) 2" xfId="3781"/>
    <cellStyle name="差_00省级(打印)_合并" xfId="3782"/>
    <cellStyle name="差_00省级(打印)_华东" xfId="3783"/>
    <cellStyle name="差_00省级(打印)_隋心对账单定稿0514" xfId="3784"/>
    <cellStyle name="差_038统战部" xfId="3785"/>
    <cellStyle name="差_038统战部 2" xfId="3786"/>
    <cellStyle name="差_038统战部 2 2" xfId="3787"/>
    <cellStyle name="差_038统战部 2 3" xfId="3788"/>
    <cellStyle name="差_038统战部 2 4" xfId="3789"/>
    <cellStyle name="差_038统战部 3" xfId="3790"/>
    <cellStyle name="差_038统战部 3 2" xfId="3791"/>
    <cellStyle name="差_038统战部 3 3" xfId="3792"/>
    <cellStyle name="差_038统战部 4" xfId="3793"/>
    <cellStyle name="差_038统战部 5" xfId="3794"/>
    <cellStyle name="差_038统战部 6" xfId="3795"/>
    <cellStyle name="差_038统战部_2014年辅警工资" xfId="3796"/>
    <cellStyle name="差_038统战部_2014年辅警工资 2" xfId="3797"/>
    <cellStyle name="差_038统战部_公安、消防、边防辅警员工资" xfId="3798"/>
    <cellStyle name="差_038统战部_公安、消防、边防辅警员工资 2" xfId="3799"/>
    <cellStyle name="差_038统战部_公安、消防、边防辅警员工资 2 2" xfId="3800"/>
    <cellStyle name="差_038统战部_公安、消防、边防辅警员工资 3" xfId="3801"/>
    <cellStyle name="差_038统战部_公安、消防、边防辅警员工资 3 2" xfId="3802"/>
    <cellStyle name="差_038统战部_公安、消防、边防辅警员工资 4" xfId="3803"/>
    <cellStyle name="差_038统战部_政法口" xfId="3804"/>
    <cellStyle name="差_038统战部_政法口 2" xfId="3805"/>
    <cellStyle name="差_03昭通" xfId="3806"/>
    <cellStyle name="差_03昭通 2" xfId="3807"/>
    <cellStyle name="差_03昭通_合并" xfId="3808"/>
    <cellStyle name="差_03昭通_华东" xfId="3809"/>
    <cellStyle name="差_03昭通_隋心对账单定稿0514" xfId="3810"/>
    <cellStyle name="差_0502通海县" xfId="3811"/>
    <cellStyle name="差_0502通海县 2" xfId="3812"/>
    <cellStyle name="差_0502通海县_合并" xfId="3813"/>
    <cellStyle name="差_0502通海县_华东" xfId="3814"/>
    <cellStyle name="差_0502通海县_隋心对账单定稿0514" xfId="3815"/>
    <cellStyle name="差_05潍坊" xfId="3816"/>
    <cellStyle name="差_05潍坊 2" xfId="3817"/>
    <cellStyle name="差_05潍坊 3" xfId="3818"/>
    <cellStyle name="差_05潍坊_合并" xfId="3819"/>
    <cellStyle name="差_05潍坊_合并 2" xfId="3820"/>
    <cellStyle name="差_05潍坊_华东" xfId="3821"/>
    <cellStyle name="差_05潍坊_华东 2" xfId="3822"/>
    <cellStyle name="差_05潍坊_隋心对账单定稿0514" xfId="3823"/>
    <cellStyle name="差_05潍坊_隋心对账单定稿0514 2" xfId="3824"/>
    <cellStyle name="差_0605石屏县" xfId="3825"/>
    <cellStyle name="差_0605石屏县 2" xfId="3826"/>
    <cellStyle name="差_0605石屏县 3" xfId="3827"/>
    <cellStyle name="差_0605石屏县_03_2010年各地区一般预算平衡表" xfId="3828"/>
    <cellStyle name="差_0605石屏县_03_2010年各地区一般预算平衡表 2" xfId="3829"/>
    <cellStyle name="差_0605石屏县_03_2010年各地区一般预算平衡表_2010年地方财政一般预算分级平衡情况表（汇总）0524" xfId="3830"/>
    <cellStyle name="差_0605石屏县_03_2010年各地区一般预算平衡表_2010年地方财政一般预算分级平衡情况表（汇总）0524 2" xfId="3831"/>
    <cellStyle name="差_0605石屏县_财力性转移支付2010年预算参考数" xfId="3832"/>
    <cellStyle name="差_0605石屏县_财力性转移支付2010年预算参考数 2" xfId="3833"/>
    <cellStyle name="差_0605石屏县_财力性转移支付2010年预算参考数_03_2010年各地区一般预算平衡表" xfId="3834"/>
    <cellStyle name="差_0605石屏县_财力性转移支付2010年预算参考数_03_2010年各地区一般预算平衡表 2" xfId="3835"/>
    <cellStyle name="差_0605石屏县_财力性转移支付2010年预算参考数_03_2010年各地区一般预算平衡表_2010年地方财政一般预算分级平衡情况表（汇总）0524" xfId="3836"/>
    <cellStyle name="差_0605石屏县_财力性转移支付2010年预算参考数_03_2010年各地区一般预算平衡表_2010年地方财政一般预算分级平衡情况表（汇总）0524 2" xfId="3837"/>
    <cellStyle name="差_0605石屏县_财力性转移支付2010年预算参考数_合并" xfId="3838"/>
    <cellStyle name="差_0605石屏县_财力性转移支付2010年预算参考数_合并 2" xfId="3839"/>
    <cellStyle name="差_0605石屏县_财力性转移支付2010年预算参考数_华东" xfId="3840"/>
    <cellStyle name="差_0605石屏县_财力性转移支付2010年预算参考数_华东 2" xfId="3841"/>
    <cellStyle name="差_0605石屏县_财力性转移支付2010年预算参考数_隋心对账单定稿0514" xfId="3842"/>
    <cellStyle name="差_0605石屏县_财力性转移支付2010年预算参考数_隋心对账单定稿0514 2" xfId="3843"/>
    <cellStyle name="差_0605石屏县_合并" xfId="3844"/>
    <cellStyle name="差_0605石屏县_合并 2" xfId="3845"/>
    <cellStyle name="差_0605石屏县_华东" xfId="3846"/>
    <cellStyle name="差_0605石屏县_华东 2" xfId="3847"/>
    <cellStyle name="差_0605石屏县_隋心对账单定稿0514" xfId="3848"/>
    <cellStyle name="差_0605石屏县_隋心对账单定稿0514 2" xfId="3849"/>
    <cellStyle name="差_07临沂" xfId="3850"/>
    <cellStyle name="差_07临沂 2" xfId="3851"/>
    <cellStyle name="差_07临沂_合并" xfId="3852"/>
    <cellStyle name="差_07临沂_华东" xfId="3853"/>
    <cellStyle name="差_07临沂_隋心对账单定稿0514" xfId="3854"/>
    <cellStyle name="差_080十一中" xfId="3855"/>
    <cellStyle name="差_080十一中 2" xfId="3856"/>
    <cellStyle name="差_080十一中 2 2" xfId="3857"/>
    <cellStyle name="差_080十一中 2 3" xfId="3858"/>
    <cellStyle name="差_080十一中 2 4" xfId="3859"/>
    <cellStyle name="差_080十一中 3" xfId="3860"/>
    <cellStyle name="差_080十一中 3 2" xfId="3861"/>
    <cellStyle name="差_080十一中 3 3" xfId="3862"/>
    <cellStyle name="差_080十一中 4" xfId="3863"/>
    <cellStyle name="差_080十一中 5" xfId="3864"/>
    <cellStyle name="差_080十一中 6" xfId="3865"/>
    <cellStyle name="差_080十一中_2014年辅警工资" xfId="3866"/>
    <cellStyle name="差_080十一中_2014年辅警工资 2" xfId="3867"/>
    <cellStyle name="差_080十一中_公安、消防、边防辅警员工资" xfId="3868"/>
    <cellStyle name="差_080十一中_公安、消防、边防辅警员工资 2" xfId="3869"/>
    <cellStyle name="差_080十一中_公安、消防、边防辅警员工资 2 2" xfId="3870"/>
    <cellStyle name="差_080十一中_公安、消防、边防辅警员工资 3" xfId="3871"/>
    <cellStyle name="差_080十一中_公安、消防、边防辅警员工资 3 2" xfId="3872"/>
    <cellStyle name="差_080十一中_公安、消防、边防辅警员工资 4" xfId="3873"/>
    <cellStyle name="差_080十一中_政法口" xfId="3874"/>
    <cellStyle name="差_080十一中_政法口 2" xfId="3875"/>
    <cellStyle name="差_09黑龙江" xfId="3876"/>
    <cellStyle name="差_09黑龙江 2" xfId="3877"/>
    <cellStyle name="差_09黑龙江 3" xfId="3878"/>
    <cellStyle name="差_09黑龙江_03_2010年各地区一般预算平衡表" xfId="3879"/>
    <cellStyle name="差_09黑龙江_03_2010年各地区一般预算平衡表 2" xfId="3880"/>
    <cellStyle name="差_09黑龙江_03_2010年各地区一般预算平衡表_2010年地方财政一般预算分级平衡情况表（汇总）0524" xfId="3881"/>
    <cellStyle name="差_09黑龙江_03_2010年各地区一般预算平衡表_2010年地方财政一般预算分级平衡情况表（汇总）0524 2" xfId="3882"/>
    <cellStyle name="差_09黑龙江_财力性转移支付2010年预算参考数" xfId="3883"/>
    <cellStyle name="差_09黑龙江_财力性转移支付2010年预算参考数 2" xfId="3884"/>
    <cellStyle name="差_09黑龙江_财力性转移支付2010年预算参考数_03_2010年各地区一般预算平衡表" xfId="3885"/>
    <cellStyle name="差_09黑龙江_财力性转移支付2010年预算参考数_03_2010年各地区一般预算平衡表 2" xfId="3886"/>
    <cellStyle name="差_09黑龙江_财力性转移支付2010年预算参考数_03_2010年各地区一般预算平衡表_2010年地方财政一般预算分级平衡情况表（汇总）0524" xfId="3887"/>
    <cellStyle name="差_09黑龙江_财力性转移支付2010年预算参考数_03_2010年各地区一般预算平衡表_2010年地方财政一般预算分级平衡情况表（汇总）0524 2" xfId="3888"/>
    <cellStyle name="差_09黑龙江_财力性转移支付2010年预算参考数_合并" xfId="3889"/>
    <cellStyle name="差_09黑龙江_财力性转移支付2010年预算参考数_合并 2" xfId="3890"/>
    <cellStyle name="差_09黑龙江_财力性转移支付2010年预算参考数_华东" xfId="3891"/>
    <cellStyle name="差_09黑龙江_财力性转移支付2010年预算参考数_华东 2" xfId="3892"/>
    <cellStyle name="差_09黑龙江_财力性转移支付2010年预算参考数_隋心对账单定稿0514" xfId="3893"/>
    <cellStyle name="差_09黑龙江_财力性转移支付2010年预算参考数_隋心对账单定稿0514 2" xfId="3894"/>
    <cellStyle name="差_09黑龙江_合并" xfId="3895"/>
    <cellStyle name="差_09黑龙江_合并 2" xfId="3896"/>
    <cellStyle name="差_09黑龙江_华东" xfId="3897"/>
    <cellStyle name="差_09黑龙江_华东 2" xfId="3898"/>
    <cellStyle name="差_09黑龙江_隋心对账单定稿0514" xfId="3899"/>
    <cellStyle name="差_09黑龙江_隋心对账单定稿0514 2" xfId="3900"/>
    <cellStyle name="差_1" xfId="3901"/>
    <cellStyle name="差_1 2" xfId="3902"/>
    <cellStyle name="差_1 3" xfId="3903"/>
    <cellStyle name="差_1_03_2010年各地区一般预算平衡表" xfId="3904"/>
    <cellStyle name="差_1_03_2010年各地区一般预算平衡表 2" xfId="3905"/>
    <cellStyle name="差_1_03_2010年各地区一般预算平衡表_2010年地方财政一般预算分级平衡情况表（汇总）0524" xfId="3906"/>
    <cellStyle name="差_1_03_2010年各地区一般预算平衡表_2010年地方财政一般预算分级平衡情况表（汇总）0524 2" xfId="3907"/>
    <cellStyle name="差_1_财力性转移支付2010年预算参考数" xfId="3908"/>
    <cellStyle name="差_1_财力性转移支付2010年预算参考数 2" xfId="3909"/>
    <cellStyle name="差_1_财力性转移支付2010年预算参考数_03_2010年各地区一般预算平衡表" xfId="3910"/>
    <cellStyle name="差_1_财力性转移支付2010年预算参考数_03_2010年各地区一般预算平衡表 2" xfId="3911"/>
    <cellStyle name="差_1_财力性转移支付2010年预算参考数_03_2010年各地区一般预算平衡表_2010年地方财政一般预算分级平衡情况表（汇总）0524" xfId="3912"/>
    <cellStyle name="差_1_财力性转移支付2010年预算参考数_03_2010年各地区一般预算平衡表_2010年地方财政一般预算分级平衡情况表（汇总）0524 2" xfId="3913"/>
    <cellStyle name="差_1_财力性转移支付2010年预算参考数_合并" xfId="3914"/>
    <cellStyle name="差_1_财力性转移支付2010年预算参考数_合并 2" xfId="3915"/>
    <cellStyle name="差_1_财力性转移支付2010年预算参考数_华东" xfId="3916"/>
    <cellStyle name="差_1_财力性转移支付2010年预算参考数_华东 2" xfId="3917"/>
    <cellStyle name="差_1_财力性转移支付2010年预算参考数_隋心对账单定稿0514" xfId="3918"/>
    <cellStyle name="差_1_财力性转移支付2010年预算参考数_隋心对账单定稿0514 2" xfId="3919"/>
    <cellStyle name="差_1_合并" xfId="3920"/>
    <cellStyle name="差_1_合并 2" xfId="3921"/>
    <cellStyle name="差_1_华东" xfId="3922"/>
    <cellStyle name="差_1_华东 2" xfId="3923"/>
    <cellStyle name="差_1_隋心对账单定稿0514" xfId="3924"/>
    <cellStyle name="差_1_隋心对账单定稿0514 2" xfId="3925"/>
    <cellStyle name="差_109劳动就业局" xfId="3926"/>
    <cellStyle name="差_109劳动就业局 2" xfId="3927"/>
    <cellStyle name="差_109劳动就业局 2 2" xfId="3928"/>
    <cellStyle name="差_109劳动就业局 2 3" xfId="3929"/>
    <cellStyle name="差_109劳动就业局 2 4" xfId="3930"/>
    <cellStyle name="差_109劳动就业局 3" xfId="3931"/>
    <cellStyle name="差_109劳动就业局 3 2" xfId="3932"/>
    <cellStyle name="差_109劳动就业局 3 3" xfId="3933"/>
    <cellStyle name="差_109劳动就业局 4" xfId="3934"/>
    <cellStyle name="差_109劳动就业局 5" xfId="3935"/>
    <cellStyle name="差_109劳动就业局 6" xfId="3936"/>
    <cellStyle name="差_109劳动就业局_2014年辅警工资" xfId="3937"/>
    <cellStyle name="差_109劳动就业局_2014年辅警工资 2" xfId="3938"/>
    <cellStyle name="差_109劳动就业局_公安、消防、边防辅警员工资" xfId="3939"/>
    <cellStyle name="差_109劳动就业局_公安、消防、边防辅警员工资 2" xfId="3940"/>
    <cellStyle name="差_109劳动就业局_公安、消防、边防辅警员工资 2 2" xfId="3941"/>
    <cellStyle name="差_109劳动就业局_公安、消防、边防辅警员工资 3" xfId="3942"/>
    <cellStyle name="差_109劳动就业局_公安、消防、边防辅警员工资 3 2" xfId="3943"/>
    <cellStyle name="差_109劳动就业局_公安、消防、边防辅警员工资 4" xfId="3944"/>
    <cellStyle name="差_109劳动就业局_政法口" xfId="3945"/>
    <cellStyle name="差_109劳动就业局_政法口 2" xfId="3946"/>
    <cellStyle name="差_1110洱源县" xfId="3947"/>
    <cellStyle name="差_1110洱源县 2" xfId="3948"/>
    <cellStyle name="差_1110洱源县 3" xfId="3949"/>
    <cellStyle name="差_1110洱源县_03_2010年各地区一般预算平衡表" xfId="3950"/>
    <cellStyle name="差_1110洱源县_03_2010年各地区一般预算平衡表 2" xfId="3951"/>
    <cellStyle name="差_1110洱源县_03_2010年各地区一般预算平衡表_2010年地方财政一般预算分级平衡情况表（汇总）0524" xfId="3952"/>
    <cellStyle name="差_1110洱源县_03_2010年各地区一般预算平衡表_2010年地方财政一般预算分级平衡情况表（汇总）0524 2" xfId="3953"/>
    <cellStyle name="差_1110洱源县_财力性转移支付2010年预算参考数" xfId="3954"/>
    <cellStyle name="差_1110洱源县_财力性转移支付2010年预算参考数 2" xfId="3955"/>
    <cellStyle name="差_1110洱源县_财力性转移支付2010年预算参考数_03_2010年各地区一般预算平衡表" xfId="3956"/>
    <cellStyle name="差_1110洱源县_财力性转移支付2010年预算参考数_03_2010年各地区一般预算平衡表 2" xfId="3957"/>
    <cellStyle name="差_1110洱源县_财力性转移支付2010年预算参考数_03_2010年各地区一般预算平衡表_2010年地方财政一般预算分级平衡情况表（汇总）0524" xfId="3958"/>
    <cellStyle name="差_1110洱源县_财力性转移支付2010年预算参考数_03_2010年各地区一般预算平衡表_2010年地方财政一般预算分级平衡情况表（汇总）0524 2" xfId="3959"/>
    <cellStyle name="差_1110洱源县_财力性转移支付2010年预算参考数_合并" xfId="3960"/>
    <cellStyle name="差_1110洱源县_财力性转移支付2010年预算参考数_合并 2" xfId="3961"/>
    <cellStyle name="差_1110洱源县_财力性转移支付2010年预算参考数_华东" xfId="3962"/>
    <cellStyle name="差_1110洱源县_财力性转移支付2010年预算参考数_华东 2" xfId="3963"/>
    <cellStyle name="差_1110洱源县_财力性转移支付2010年预算参考数_隋心对账单定稿0514" xfId="3964"/>
    <cellStyle name="差_1110洱源县_财力性转移支付2010年预算参考数_隋心对账单定稿0514 2" xfId="3965"/>
    <cellStyle name="差_1110洱源县_合并" xfId="3966"/>
    <cellStyle name="差_1110洱源县_合并 2" xfId="3967"/>
    <cellStyle name="差_1110洱源县_华东" xfId="3968"/>
    <cellStyle name="差_1110洱源县_华东 2" xfId="3969"/>
    <cellStyle name="差_1110洱源县_隋心对账单定稿0514" xfId="3970"/>
    <cellStyle name="差_1110洱源县_隋心对账单定稿0514 2" xfId="3971"/>
    <cellStyle name="差_11大理" xfId="3972"/>
    <cellStyle name="差_11大理 2" xfId="3973"/>
    <cellStyle name="差_11大理 3" xfId="3974"/>
    <cellStyle name="差_11大理_03_2010年各地区一般预算平衡表" xfId="3975"/>
    <cellStyle name="差_11大理_03_2010年各地区一般预算平衡表 2" xfId="3976"/>
    <cellStyle name="差_11大理_03_2010年各地区一般预算平衡表_2010年地方财政一般预算分级平衡情况表（汇总）0524" xfId="3977"/>
    <cellStyle name="差_11大理_03_2010年各地区一般预算平衡表_2010年地方财政一般预算分级平衡情况表（汇总）0524 2" xfId="3978"/>
    <cellStyle name="差_11大理_财力性转移支付2010年预算参考数" xfId="3979"/>
    <cellStyle name="差_11大理_财力性转移支付2010年预算参考数 2" xfId="3980"/>
    <cellStyle name="差_11大理_财力性转移支付2010年预算参考数_03_2010年各地区一般预算平衡表" xfId="3981"/>
    <cellStyle name="差_11大理_财力性转移支付2010年预算参考数_03_2010年各地区一般预算平衡表 2" xfId="3982"/>
    <cellStyle name="差_11大理_财力性转移支付2010年预算参考数_03_2010年各地区一般预算平衡表_2010年地方财政一般预算分级平衡情况表（汇总）0524" xfId="3983"/>
    <cellStyle name="差_11大理_财力性转移支付2010年预算参考数_03_2010年各地区一般预算平衡表_2010年地方财政一般预算分级平衡情况表（汇总）0524 2" xfId="3984"/>
    <cellStyle name="差_11大理_财力性转移支付2010年预算参考数_合并" xfId="3985"/>
    <cellStyle name="差_11大理_财力性转移支付2010年预算参考数_合并 2" xfId="3986"/>
    <cellStyle name="差_11大理_财力性转移支付2010年预算参考数_华东" xfId="3987"/>
    <cellStyle name="差_11大理_财力性转移支付2010年预算参考数_华东 2" xfId="3988"/>
    <cellStyle name="差_11大理_财力性转移支付2010年预算参考数_隋心对账单定稿0514" xfId="3989"/>
    <cellStyle name="差_11大理_财力性转移支付2010年预算参考数_隋心对账单定稿0514 2" xfId="3990"/>
    <cellStyle name="差_11大理_合并" xfId="3991"/>
    <cellStyle name="差_11大理_合并 2" xfId="3992"/>
    <cellStyle name="差_11大理_华东" xfId="3993"/>
    <cellStyle name="差_11大理_华东 2" xfId="3994"/>
    <cellStyle name="差_11大理_隋心对账单定稿0514" xfId="3995"/>
    <cellStyle name="差_11大理_隋心对账单定稿0514 2" xfId="3996"/>
    <cellStyle name="差_12滨州" xfId="3997"/>
    <cellStyle name="差_12滨州 2" xfId="3998"/>
    <cellStyle name="差_12滨州 3" xfId="3999"/>
    <cellStyle name="差_12滨州_03_2010年各地区一般预算平衡表" xfId="4000"/>
    <cellStyle name="差_12滨州_03_2010年各地区一般预算平衡表 2" xfId="4001"/>
    <cellStyle name="差_12滨州_03_2010年各地区一般预算平衡表_2010年地方财政一般预算分级平衡情况表（汇总）0524" xfId="4002"/>
    <cellStyle name="差_12滨州_03_2010年各地区一般预算平衡表_2010年地方财政一般预算分级平衡情况表（汇总）0524 2" xfId="4003"/>
    <cellStyle name="差_12滨州_财力性转移支付2010年预算参考数" xfId="4004"/>
    <cellStyle name="差_12滨州_财力性转移支付2010年预算参考数 2" xfId="4005"/>
    <cellStyle name="差_12滨州_财力性转移支付2010年预算参考数_03_2010年各地区一般预算平衡表" xfId="4006"/>
    <cellStyle name="差_12滨州_财力性转移支付2010年预算参考数_03_2010年各地区一般预算平衡表 2" xfId="4007"/>
    <cellStyle name="差_12滨州_财力性转移支付2010年预算参考数_03_2010年各地区一般预算平衡表_2010年地方财政一般预算分级平衡情况表（汇总）0524" xfId="4008"/>
    <cellStyle name="差_12滨州_财力性转移支付2010年预算参考数_03_2010年各地区一般预算平衡表_2010年地方财政一般预算分级平衡情况表（汇总）0524 2" xfId="4009"/>
    <cellStyle name="差_12滨州_财力性转移支付2010年预算参考数_合并" xfId="4010"/>
    <cellStyle name="差_12滨州_财力性转移支付2010年预算参考数_合并 2" xfId="4011"/>
    <cellStyle name="差_12滨州_财力性转移支付2010年预算参考数_华东" xfId="4012"/>
    <cellStyle name="差_12滨州_财力性转移支付2010年预算参考数_华东 2" xfId="4013"/>
    <cellStyle name="差_12滨州_财力性转移支付2010年预算参考数_隋心对账单定稿0514" xfId="4014"/>
    <cellStyle name="差_12滨州_财力性转移支付2010年预算参考数_隋心对账单定稿0514 2" xfId="4015"/>
    <cellStyle name="差_12滨州_合并" xfId="4016"/>
    <cellStyle name="差_12滨州_合并 2" xfId="4017"/>
    <cellStyle name="差_12滨州_华东" xfId="4018"/>
    <cellStyle name="差_12滨州_华东 2" xfId="4019"/>
    <cellStyle name="差_12滨州_隋心对账单定稿0514" xfId="4020"/>
    <cellStyle name="差_12滨州_隋心对账单定稿0514 2" xfId="4021"/>
    <cellStyle name="差_14安徽" xfId="4022"/>
    <cellStyle name="差_14安徽 2" xfId="4023"/>
    <cellStyle name="差_14安徽 3" xfId="4024"/>
    <cellStyle name="差_14安徽_03_2010年各地区一般预算平衡表" xfId="4025"/>
    <cellStyle name="差_14安徽_03_2010年各地区一般预算平衡表 2" xfId="4026"/>
    <cellStyle name="差_14安徽_03_2010年各地区一般预算平衡表_2010年地方财政一般预算分级平衡情况表（汇总）0524" xfId="4027"/>
    <cellStyle name="差_14安徽_03_2010年各地区一般预算平衡表_2010年地方财政一般预算分级平衡情况表（汇总）0524 2" xfId="4028"/>
    <cellStyle name="差_14安徽_财力性转移支付2010年预算参考数" xfId="4029"/>
    <cellStyle name="差_14安徽_财力性转移支付2010年预算参考数 2" xfId="4030"/>
    <cellStyle name="差_14安徽_财力性转移支付2010年预算参考数_03_2010年各地区一般预算平衡表" xfId="4031"/>
    <cellStyle name="差_14安徽_财力性转移支付2010年预算参考数_03_2010年各地区一般预算平衡表 2" xfId="4032"/>
    <cellStyle name="差_14安徽_财力性转移支付2010年预算参考数_03_2010年各地区一般预算平衡表_2010年地方财政一般预算分级平衡情况表（汇总）0524" xfId="4033"/>
    <cellStyle name="差_14安徽_财力性转移支付2010年预算参考数_03_2010年各地区一般预算平衡表_2010年地方财政一般预算分级平衡情况表（汇总）0524 2" xfId="4034"/>
    <cellStyle name="差_14安徽_财力性转移支付2010年预算参考数_合并" xfId="4035"/>
    <cellStyle name="差_14安徽_财力性转移支付2010年预算参考数_合并 2" xfId="4036"/>
    <cellStyle name="差_14安徽_财力性转移支付2010年预算参考数_华东" xfId="4037"/>
    <cellStyle name="差_14安徽_财力性转移支付2010年预算参考数_华东 2" xfId="4038"/>
    <cellStyle name="差_14安徽_财力性转移支付2010年预算参考数_隋心对账单定稿0514" xfId="4039"/>
    <cellStyle name="差_14安徽_财力性转移支付2010年预算参考数_隋心对账单定稿0514 2" xfId="4040"/>
    <cellStyle name="差_14安徽_合并" xfId="4041"/>
    <cellStyle name="差_14安徽_合并 2" xfId="4042"/>
    <cellStyle name="差_14安徽_华东" xfId="4043"/>
    <cellStyle name="差_14安徽_华东 2" xfId="4044"/>
    <cellStyle name="差_14安徽_隋心对账单定稿0514" xfId="4045"/>
    <cellStyle name="差_14安徽_隋心对账单定稿0514 2" xfId="4046"/>
    <cellStyle name="差_2" xfId="4047"/>
    <cellStyle name="差_2 2" xfId="4048"/>
    <cellStyle name="差_2 3" xfId="4049"/>
    <cellStyle name="差_2、政法口" xfId="4050"/>
    <cellStyle name="差_2、政法口 2" xfId="4051"/>
    <cellStyle name="差_2、政法口 2 2" xfId="4052"/>
    <cellStyle name="差_2、政法口 3" xfId="4053"/>
    <cellStyle name="差_2、政法口 3 2" xfId="4054"/>
    <cellStyle name="差_2、政法口 4" xfId="4055"/>
    <cellStyle name="差_2、政法口_1" xfId="4056"/>
    <cellStyle name="差_2、政法口_1 2" xfId="4057"/>
    <cellStyle name="差_2_03_2010年各地区一般预算平衡表" xfId="4058"/>
    <cellStyle name="差_2_03_2010年各地区一般预算平衡表 2" xfId="4059"/>
    <cellStyle name="差_2_03_2010年各地区一般预算平衡表_2010年地方财政一般预算分级平衡情况表（汇总）0524" xfId="4060"/>
    <cellStyle name="差_2_03_2010年各地区一般预算平衡表_2010年地方财政一般预算分级平衡情况表（汇总）0524 2" xfId="4061"/>
    <cellStyle name="差_2_财力性转移支付2010年预算参考数" xfId="4062"/>
    <cellStyle name="差_2_财力性转移支付2010年预算参考数 2" xfId="4063"/>
    <cellStyle name="差_2_财力性转移支付2010年预算参考数_03_2010年各地区一般预算平衡表" xfId="4064"/>
    <cellStyle name="差_2_财力性转移支付2010年预算参考数_03_2010年各地区一般预算平衡表 2" xfId="4065"/>
    <cellStyle name="差_2_财力性转移支付2010年预算参考数_03_2010年各地区一般预算平衡表_2010年地方财政一般预算分级平衡情况表（汇总）0524" xfId="4066"/>
    <cellStyle name="差_2_财力性转移支付2010年预算参考数_03_2010年各地区一般预算平衡表_2010年地方财政一般预算分级平衡情况表（汇总）0524 2" xfId="4067"/>
    <cellStyle name="差_2_财力性转移支付2010年预算参考数_合并" xfId="4068"/>
    <cellStyle name="差_2_财力性转移支付2010年预算参考数_合并 2" xfId="4069"/>
    <cellStyle name="差_2_财力性转移支付2010年预算参考数_华东" xfId="4070"/>
    <cellStyle name="差_2_财力性转移支付2010年预算参考数_华东 2" xfId="4071"/>
    <cellStyle name="差_2_财力性转移支付2010年预算参考数_隋心对账单定稿0514" xfId="4072"/>
    <cellStyle name="差_2_财力性转移支付2010年预算参考数_隋心对账单定稿0514 2" xfId="4073"/>
    <cellStyle name="差_2_合并" xfId="4074"/>
    <cellStyle name="差_2_合并 2" xfId="4075"/>
    <cellStyle name="差_2_华东" xfId="4076"/>
    <cellStyle name="差_2_华东 2" xfId="4077"/>
    <cellStyle name="差_2_隋心对账单定稿0514" xfId="4078"/>
    <cellStyle name="差_2_隋心对账单定稿0514 2" xfId="4079"/>
    <cellStyle name="差_2006年22湖南" xfId="4080"/>
    <cellStyle name="差_2006年22湖南 2" xfId="4081"/>
    <cellStyle name="差_2006年22湖南 3" xfId="4082"/>
    <cellStyle name="差_2006年22湖南_03_2010年各地区一般预算平衡表" xfId="4083"/>
    <cellStyle name="差_2006年22湖南_03_2010年各地区一般预算平衡表 2" xfId="4084"/>
    <cellStyle name="差_2006年22湖南_03_2010年各地区一般预算平衡表_2010年地方财政一般预算分级平衡情况表（汇总）0524" xfId="4085"/>
    <cellStyle name="差_2006年22湖南_03_2010年各地区一般预算平衡表_2010年地方财政一般预算分级平衡情况表（汇总）0524 2" xfId="4086"/>
    <cellStyle name="差_2006年22湖南_财力性转移支付2010年预算参考数" xfId="4087"/>
    <cellStyle name="差_2006年22湖南_财力性转移支付2010年预算参考数 2" xfId="4088"/>
    <cellStyle name="差_2006年22湖南_财力性转移支付2010年预算参考数_03_2010年各地区一般预算平衡表" xfId="4089"/>
    <cellStyle name="差_2006年22湖南_财力性转移支付2010年预算参考数_03_2010年各地区一般预算平衡表 2" xfId="4090"/>
    <cellStyle name="差_2006年22湖南_财力性转移支付2010年预算参考数_03_2010年各地区一般预算平衡表_2010年地方财政一般预算分级平衡情况表（汇总）0524" xfId="4091"/>
    <cellStyle name="差_2006年22湖南_财力性转移支付2010年预算参考数_03_2010年各地区一般预算平衡表_2010年地方财政一般预算分级平衡情况表（汇总）0524 2" xfId="4092"/>
    <cellStyle name="差_2006年22湖南_财力性转移支付2010年预算参考数_合并" xfId="4093"/>
    <cellStyle name="差_2006年22湖南_财力性转移支付2010年预算参考数_合并 2" xfId="4094"/>
    <cellStyle name="差_2006年22湖南_财力性转移支付2010年预算参考数_华东" xfId="4095"/>
    <cellStyle name="差_2006年22湖南_财力性转移支付2010年预算参考数_华东 2" xfId="4096"/>
    <cellStyle name="差_2006年22湖南_财力性转移支付2010年预算参考数_隋心对账单定稿0514" xfId="4097"/>
    <cellStyle name="差_2006年22湖南_财力性转移支付2010年预算参考数_隋心对账单定稿0514 2" xfId="4098"/>
    <cellStyle name="差_2006年22湖南_合并" xfId="4099"/>
    <cellStyle name="差_2006年22湖南_合并 2" xfId="4100"/>
    <cellStyle name="差_2006年22湖南_华东" xfId="4101"/>
    <cellStyle name="差_2006年22湖南_华东 2" xfId="4102"/>
    <cellStyle name="差_2006年22湖南_隋心对账单定稿0514" xfId="4103"/>
    <cellStyle name="差_2006年22湖南_隋心对账单定稿0514 2" xfId="4104"/>
    <cellStyle name="差_2006年27重庆" xfId="4105"/>
    <cellStyle name="差_2006年27重庆 2" xfId="4106"/>
    <cellStyle name="差_2006年27重庆 3" xfId="4107"/>
    <cellStyle name="差_2006年27重庆_03_2010年各地区一般预算平衡表" xfId="4108"/>
    <cellStyle name="差_2006年27重庆_03_2010年各地区一般预算平衡表 2" xfId="4109"/>
    <cellStyle name="差_2006年27重庆_03_2010年各地区一般预算平衡表_2010年地方财政一般预算分级平衡情况表（汇总）0524" xfId="4110"/>
    <cellStyle name="差_2006年27重庆_03_2010年各地区一般预算平衡表_2010年地方财政一般预算分级平衡情况表（汇总）0524 2" xfId="4111"/>
    <cellStyle name="差_2006年27重庆_财力性转移支付2010年预算参考数" xfId="4112"/>
    <cellStyle name="差_2006年27重庆_财力性转移支付2010年预算参考数 2" xfId="4113"/>
    <cellStyle name="差_2006年27重庆_财力性转移支付2010年预算参考数_03_2010年各地区一般预算平衡表" xfId="4114"/>
    <cellStyle name="差_2006年27重庆_财力性转移支付2010年预算参考数_03_2010年各地区一般预算平衡表 2" xfId="4115"/>
    <cellStyle name="差_2006年27重庆_财力性转移支付2010年预算参考数_03_2010年各地区一般预算平衡表_2010年地方财政一般预算分级平衡情况表（汇总）0524" xfId="4116"/>
    <cellStyle name="差_2006年27重庆_财力性转移支付2010年预算参考数_03_2010年各地区一般预算平衡表_2010年地方财政一般预算分级平衡情况表（汇总）0524 2" xfId="4117"/>
    <cellStyle name="差_2006年27重庆_财力性转移支付2010年预算参考数_合并" xfId="4118"/>
    <cellStyle name="差_2006年27重庆_财力性转移支付2010年预算参考数_合并 2" xfId="4119"/>
    <cellStyle name="差_2006年27重庆_财力性转移支付2010年预算参考数_华东" xfId="4120"/>
    <cellStyle name="差_2006年27重庆_财力性转移支付2010年预算参考数_华东 2" xfId="4121"/>
    <cellStyle name="差_2006年27重庆_财力性转移支付2010年预算参考数_隋心对账单定稿0514" xfId="4122"/>
    <cellStyle name="差_2006年27重庆_财力性转移支付2010年预算参考数_隋心对账单定稿0514 2" xfId="4123"/>
    <cellStyle name="差_2006年27重庆_合并" xfId="4124"/>
    <cellStyle name="差_2006年27重庆_合并 2" xfId="4125"/>
    <cellStyle name="差_2006年27重庆_华东" xfId="4126"/>
    <cellStyle name="差_2006年27重庆_华东 2" xfId="4127"/>
    <cellStyle name="差_2006年27重庆_隋心对账单定稿0514" xfId="4128"/>
    <cellStyle name="差_2006年27重庆_隋心对账单定稿0514 2" xfId="4129"/>
    <cellStyle name="差_2006年28四川" xfId="4130"/>
    <cellStyle name="差_2006年28四川 2" xfId="4131"/>
    <cellStyle name="差_2006年28四川 3" xfId="4132"/>
    <cellStyle name="差_2006年28四川_03_2010年各地区一般预算平衡表" xfId="4133"/>
    <cellStyle name="差_2006年28四川_03_2010年各地区一般预算平衡表 2" xfId="4134"/>
    <cellStyle name="差_2006年28四川_03_2010年各地区一般预算平衡表_2010年地方财政一般预算分级平衡情况表（汇总）0524" xfId="4135"/>
    <cellStyle name="差_2006年28四川_03_2010年各地区一般预算平衡表_2010年地方财政一般预算分级平衡情况表（汇总）0524 2" xfId="4136"/>
    <cellStyle name="差_2006年28四川_财力性转移支付2010年预算参考数" xfId="4137"/>
    <cellStyle name="差_2006年28四川_财力性转移支付2010年预算参考数 2" xfId="4138"/>
    <cellStyle name="差_2006年28四川_财力性转移支付2010年预算参考数_03_2010年各地区一般预算平衡表" xfId="4139"/>
    <cellStyle name="差_2006年28四川_财力性转移支付2010年预算参考数_03_2010年各地区一般预算平衡表 2" xfId="4140"/>
    <cellStyle name="差_2006年28四川_财力性转移支付2010年预算参考数_03_2010年各地区一般预算平衡表_2010年地方财政一般预算分级平衡情况表（汇总）0524" xfId="4141"/>
    <cellStyle name="差_2006年28四川_财力性转移支付2010年预算参考数_03_2010年各地区一般预算平衡表_2010年地方财政一般预算分级平衡情况表（汇总）0524 2" xfId="4142"/>
    <cellStyle name="差_2006年28四川_财力性转移支付2010年预算参考数_合并" xfId="4143"/>
    <cellStyle name="差_2006年28四川_财力性转移支付2010年预算参考数_合并 2" xfId="4144"/>
    <cellStyle name="差_2006年28四川_财力性转移支付2010年预算参考数_华东" xfId="4145"/>
    <cellStyle name="差_2006年28四川_财力性转移支付2010年预算参考数_华东 2" xfId="4146"/>
    <cellStyle name="差_2006年28四川_财力性转移支付2010年预算参考数_隋心对账单定稿0514" xfId="4147"/>
    <cellStyle name="差_2006年28四川_财力性转移支付2010年预算参考数_隋心对账单定稿0514 2" xfId="4148"/>
    <cellStyle name="差_2006年28四川_合并" xfId="4149"/>
    <cellStyle name="差_2006年28四川_合并 2" xfId="4150"/>
    <cellStyle name="差_2006年28四川_华东" xfId="4151"/>
    <cellStyle name="差_2006年28四川_华东 2" xfId="4152"/>
    <cellStyle name="差_2006年28四川_隋心对账单定稿0514" xfId="4153"/>
    <cellStyle name="差_2006年28四川_隋心对账单定稿0514 2" xfId="4154"/>
    <cellStyle name="差_2006年30云南" xfId="4155"/>
    <cellStyle name="差_2006年30云南 2" xfId="4156"/>
    <cellStyle name="差_2006年30云南_合并" xfId="4157"/>
    <cellStyle name="差_2006年30云南_华东" xfId="4158"/>
    <cellStyle name="差_2006年30云南_隋心对账单定稿0514" xfId="4159"/>
    <cellStyle name="差_2006年33甘肃" xfId="4160"/>
    <cellStyle name="差_2006年33甘肃 2" xfId="4161"/>
    <cellStyle name="差_2006年33甘肃 3" xfId="4162"/>
    <cellStyle name="差_2006年33甘肃_合并" xfId="4163"/>
    <cellStyle name="差_2006年33甘肃_合并 2" xfId="4164"/>
    <cellStyle name="差_2006年33甘肃_华东" xfId="4165"/>
    <cellStyle name="差_2006年33甘肃_华东 2" xfId="4166"/>
    <cellStyle name="差_2006年33甘肃_隋心对账单定稿0514" xfId="4167"/>
    <cellStyle name="差_2006年33甘肃_隋心对账单定稿0514 2" xfId="4168"/>
    <cellStyle name="差_2006年34青海" xfId="4169"/>
    <cellStyle name="差_2006年34青海 2" xfId="4170"/>
    <cellStyle name="差_2006年34青海 3" xfId="4171"/>
    <cellStyle name="差_2006年34青海_03_2010年各地区一般预算平衡表" xfId="4172"/>
    <cellStyle name="差_2006年34青海_03_2010年各地区一般预算平衡表 2" xfId="4173"/>
    <cellStyle name="差_2006年34青海_03_2010年各地区一般预算平衡表_2010年地方财政一般预算分级平衡情况表（汇总）0524" xfId="4174"/>
    <cellStyle name="差_2006年34青海_03_2010年各地区一般预算平衡表_2010年地方财政一般预算分级平衡情况表（汇总）0524 2" xfId="4175"/>
    <cellStyle name="差_2006年34青海_财力性转移支付2010年预算参考数" xfId="4176"/>
    <cellStyle name="差_2006年34青海_财力性转移支付2010年预算参考数 2" xfId="4177"/>
    <cellStyle name="差_2006年34青海_财力性转移支付2010年预算参考数_03_2010年各地区一般预算平衡表" xfId="4178"/>
    <cellStyle name="差_2006年34青海_财力性转移支付2010年预算参考数_03_2010年各地区一般预算平衡表 2" xfId="4179"/>
    <cellStyle name="差_2006年34青海_财力性转移支付2010年预算参考数_03_2010年各地区一般预算平衡表_2010年地方财政一般预算分级平衡情况表（汇总）0524" xfId="4180"/>
    <cellStyle name="差_2006年34青海_财力性转移支付2010年预算参考数_03_2010年各地区一般预算平衡表_2010年地方财政一般预算分级平衡情况表（汇总）0524 2" xfId="4181"/>
    <cellStyle name="差_2006年34青海_财力性转移支付2010年预算参考数_合并" xfId="4182"/>
    <cellStyle name="差_2006年34青海_财力性转移支付2010年预算参考数_合并 2" xfId="4183"/>
    <cellStyle name="差_2006年34青海_财力性转移支付2010年预算参考数_华东" xfId="4184"/>
    <cellStyle name="差_2006年34青海_财力性转移支付2010年预算参考数_华东 2" xfId="4185"/>
    <cellStyle name="差_2006年34青海_财力性转移支付2010年预算参考数_隋心对账单定稿0514" xfId="4186"/>
    <cellStyle name="差_2006年34青海_财力性转移支付2010年预算参考数_隋心对账单定稿0514 2" xfId="4187"/>
    <cellStyle name="差_2006年34青海_合并" xfId="4188"/>
    <cellStyle name="差_2006年34青海_合并 2" xfId="4189"/>
    <cellStyle name="差_2006年34青海_华东" xfId="4190"/>
    <cellStyle name="差_2006年34青海_华东 2" xfId="4191"/>
    <cellStyle name="差_2006年34青海_隋心对账单定稿0514" xfId="4192"/>
    <cellStyle name="差_2006年34青海_隋心对账单定稿0514 2" xfId="4193"/>
    <cellStyle name="差_2006年全省财力计算表（中央、决算）" xfId="4194"/>
    <cellStyle name="差_2006年全省财力计算表（中央、决算） 2" xfId="4195"/>
    <cellStyle name="差_2006年全省财力计算表（中央、决算）_合并" xfId="4196"/>
    <cellStyle name="差_2006年全省财力计算表（中央、决算）_华东" xfId="4197"/>
    <cellStyle name="差_2006年全省财力计算表（中央、决算）_隋心对账单定稿0514" xfId="4198"/>
    <cellStyle name="差_2006年水利统计指标统计表" xfId="4199"/>
    <cellStyle name="差_2006年水利统计指标统计表 2" xfId="4200"/>
    <cellStyle name="差_2006年水利统计指标统计表 3" xfId="4201"/>
    <cellStyle name="差_2006年水利统计指标统计表_03_2010年各地区一般预算平衡表" xfId="4202"/>
    <cellStyle name="差_2006年水利统计指标统计表_03_2010年各地区一般预算平衡表 2" xfId="4203"/>
    <cellStyle name="差_2006年水利统计指标统计表_03_2010年各地区一般预算平衡表_2010年地方财政一般预算分级平衡情况表（汇总）0524" xfId="4204"/>
    <cellStyle name="差_2006年水利统计指标统计表_03_2010年各地区一般预算平衡表_2010年地方财政一般预算分级平衡情况表（汇总）0524 2" xfId="4205"/>
    <cellStyle name="差_2006年水利统计指标统计表_财力性转移支付2010年预算参考数" xfId="4206"/>
    <cellStyle name="差_2006年水利统计指标统计表_财力性转移支付2010年预算参考数 2" xfId="4207"/>
    <cellStyle name="差_2006年水利统计指标统计表_财力性转移支付2010年预算参考数_03_2010年各地区一般预算平衡表" xfId="4208"/>
    <cellStyle name="差_2006年水利统计指标统计表_财力性转移支付2010年预算参考数_03_2010年各地区一般预算平衡表 2" xfId="4209"/>
    <cellStyle name="差_2006年水利统计指标统计表_财力性转移支付2010年预算参考数_03_2010年各地区一般预算平衡表_2010年地方财政一般预算分级平衡情况表（汇总）0524" xfId="4210"/>
    <cellStyle name="差_2006年水利统计指标统计表_财力性转移支付2010年预算参考数_03_2010年各地区一般预算平衡表_2010年地方财政一般预算分级平衡情况表（汇总）0524 2" xfId="4211"/>
    <cellStyle name="差_2006年水利统计指标统计表_财力性转移支付2010年预算参考数_合并" xfId="4212"/>
    <cellStyle name="差_2006年水利统计指标统计表_财力性转移支付2010年预算参考数_合并 2" xfId="4213"/>
    <cellStyle name="差_2006年水利统计指标统计表_财力性转移支付2010年预算参考数_华东" xfId="4214"/>
    <cellStyle name="差_2006年水利统计指标统计表_财力性转移支付2010年预算参考数_华东 2" xfId="4215"/>
    <cellStyle name="差_2006年水利统计指标统计表_财力性转移支付2010年预算参考数_隋心对账单定稿0514" xfId="4216"/>
    <cellStyle name="差_2006年水利统计指标统计表_财力性转移支付2010年预算参考数_隋心对账单定稿0514 2" xfId="4217"/>
    <cellStyle name="差_2006年水利统计指标统计表_合并" xfId="4218"/>
    <cellStyle name="差_2006年水利统计指标统计表_合并 2" xfId="4219"/>
    <cellStyle name="差_2006年水利统计指标统计表_华东" xfId="4220"/>
    <cellStyle name="差_2006年水利统计指标统计表_华东 2" xfId="4221"/>
    <cellStyle name="差_2006年水利统计指标统计表_隋心对账单定稿0514" xfId="4222"/>
    <cellStyle name="差_2006年水利统计指标统计表_隋心对账单定稿0514 2" xfId="4223"/>
    <cellStyle name="差_2007年收支情况及2008年收支预计表(汇总表)" xfId="4224"/>
    <cellStyle name="差_2007年收支情况及2008年收支预计表(汇总表) 2" xfId="4225"/>
    <cellStyle name="差_2007年收支情况及2008年收支预计表(汇总表) 3" xfId="4226"/>
    <cellStyle name="差_2007年收支情况及2008年收支预计表(汇总表)_03_2010年各地区一般预算平衡表" xfId="4227"/>
    <cellStyle name="差_2007年收支情况及2008年收支预计表(汇总表)_03_2010年各地区一般预算平衡表 2" xfId="4228"/>
    <cellStyle name="差_2007年收支情况及2008年收支预计表(汇总表)_03_2010年各地区一般预算平衡表_2010年地方财政一般预算分级平衡情况表（汇总）0524" xfId="4229"/>
    <cellStyle name="差_2007年收支情况及2008年收支预计表(汇总表)_03_2010年各地区一般预算平衡表_2010年地方财政一般预算分级平衡情况表（汇总）0524 2" xfId="4230"/>
    <cellStyle name="差_2007年收支情况及2008年收支预计表(汇总表)_财力性转移支付2010年预算参考数" xfId="4231"/>
    <cellStyle name="差_2007年收支情况及2008年收支预计表(汇总表)_财力性转移支付2010年预算参考数 2" xfId="4232"/>
    <cellStyle name="差_2007年收支情况及2008年收支预计表(汇总表)_财力性转移支付2010年预算参考数_03_2010年各地区一般预算平衡表" xfId="4233"/>
    <cellStyle name="差_2007年收支情况及2008年收支预计表(汇总表)_财力性转移支付2010年预算参考数_03_2010年各地区一般预算平衡表 2" xfId="4234"/>
    <cellStyle name="差_2007年收支情况及2008年收支预计表(汇总表)_财力性转移支付2010年预算参考数_03_2010年各地区一般预算平衡表_2010年地方财政一般预算分级平衡情况表（汇总）0524" xfId="4235"/>
    <cellStyle name="差_2007年收支情况及2008年收支预计表(汇总表)_财力性转移支付2010年预算参考数_03_2010年各地区一般预算平衡表_2010年地方财政一般预算分级平衡情况表（汇总）0524 2" xfId="4236"/>
    <cellStyle name="差_2007年收支情况及2008年收支预计表(汇总表)_财力性转移支付2010年预算参考数_合并" xfId="4237"/>
    <cellStyle name="差_2007年收支情况及2008年收支预计表(汇总表)_财力性转移支付2010年预算参考数_合并 2" xfId="4238"/>
    <cellStyle name="差_2007年收支情况及2008年收支预计表(汇总表)_财力性转移支付2010年预算参考数_华东" xfId="4239"/>
    <cellStyle name="差_2007年收支情况及2008年收支预计表(汇总表)_财力性转移支付2010年预算参考数_华东 2" xfId="4240"/>
    <cellStyle name="差_2007年收支情况及2008年收支预计表(汇总表)_财力性转移支付2010年预算参考数_隋心对账单定稿0514" xfId="4241"/>
    <cellStyle name="差_2007年收支情况及2008年收支预计表(汇总表)_财力性转移支付2010年预算参考数_隋心对账单定稿0514 2" xfId="4242"/>
    <cellStyle name="差_2007年收支情况及2008年收支预计表(汇总表)_合并" xfId="4243"/>
    <cellStyle name="差_2007年收支情况及2008年收支预计表(汇总表)_合并 2" xfId="4244"/>
    <cellStyle name="差_2007年收支情况及2008年收支预计表(汇总表)_华东" xfId="4245"/>
    <cellStyle name="差_2007年收支情况及2008年收支预计表(汇总表)_华东 2" xfId="4246"/>
    <cellStyle name="差_2007年收支情况及2008年收支预计表(汇总表)_隋心对账单定稿0514" xfId="4247"/>
    <cellStyle name="差_2007年收支情况及2008年收支预计表(汇总表)_隋心对账单定稿0514 2" xfId="4248"/>
    <cellStyle name="差_2007年一般预算支出剔除" xfId="4249"/>
    <cellStyle name="差_2007年一般预算支出剔除 2" xfId="4250"/>
    <cellStyle name="差_2007年一般预算支出剔除 3" xfId="4251"/>
    <cellStyle name="差_2007年一般预算支出剔除_03_2010年各地区一般预算平衡表" xfId="4252"/>
    <cellStyle name="差_2007年一般预算支出剔除_03_2010年各地区一般预算平衡表 2" xfId="4253"/>
    <cellStyle name="差_2007年一般预算支出剔除_03_2010年各地区一般预算平衡表_2010年地方财政一般预算分级平衡情况表（汇总）0524" xfId="4254"/>
    <cellStyle name="差_2007年一般预算支出剔除_03_2010年各地区一般预算平衡表_2010年地方财政一般预算分级平衡情况表（汇总）0524 2" xfId="4255"/>
    <cellStyle name="差_2007年一般预算支出剔除_财力性转移支付2010年预算参考数" xfId="4256"/>
    <cellStyle name="差_2007年一般预算支出剔除_财力性转移支付2010年预算参考数 2" xfId="4257"/>
    <cellStyle name="差_2007年一般预算支出剔除_财力性转移支付2010年预算参考数_03_2010年各地区一般预算平衡表" xfId="4258"/>
    <cellStyle name="差_2007年一般预算支出剔除_财力性转移支付2010年预算参考数_03_2010年各地区一般预算平衡表 2" xfId="4259"/>
    <cellStyle name="差_2007年一般预算支出剔除_财力性转移支付2010年预算参考数_03_2010年各地区一般预算平衡表_2010年地方财政一般预算分级平衡情况表（汇总）0524" xfId="4260"/>
    <cellStyle name="差_2007年一般预算支出剔除_财力性转移支付2010年预算参考数_03_2010年各地区一般预算平衡表_2010年地方财政一般预算分级平衡情况表（汇总）0524 2" xfId="4261"/>
    <cellStyle name="差_2007年一般预算支出剔除_财力性转移支付2010年预算参考数_合并" xfId="4262"/>
    <cellStyle name="差_2007年一般预算支出剔除_财力性转移支付2010年预算参考数_合并 2" xfId="4263"/>
    <cellStyle name="差_2007年一般预算支出剔除_财力性转移支付2010年预算参考数_华东" xfId="4264"/>
    <cellStyle name="差_2007年一般预算支出剔除_财力性转移支付2010年预算参考数_华东 2" xfId="4265"/>
    <cellStyle name="差_2007年一般预算支出剔除_财力性转移支付2010年预算参考数_隋心对账单定稿0514" xfId="4266"/>
    <cellStyle name="差_2007年一般预算支出剔除_财力性转移支付2010年预算参考数_隋心对账单定稿0514 2" xfId="4267"/>
    <cellStyle name="差_2007年一般预算支出剔除_合并" xfId="4268"/>
    <cellStyle name="差_2007年一般预算支出剔除_合并 2" xfId="4269"/>
    <cellStyle name="差_2007年一般预算支出剔除_华东" xfId="4270"/>
    <cellStyle name="差_2007年一般预算支出剔除_华东 2" xfId="4271"/>
    <cellStyle name="差_2007年一般预算支出剔除_隋心对账单定稿0514" xfId="4272"/>
    <cellStyle name="差_2007年一般预算支出剔除_隋心对账单定稿0514 2" xfId="4273"/>
    <cellStyle name="差_2007一般预算支出口径剔除表" xfId="4274"/>
    <cellStyle name="差_2007一般预算支出口径剔除表 2" xfId="4275"/>
    <cellStyle name="差_2007一般预算支出口径剔除表 3" xfId="4276"/>
    <cellStyle name="差_2007一般预算支出口径剔除表_03_2010年各地区一般预算平衡表" xfId="4277"/>
    <cellStyle name="差_2007一般预算支出口径剔除表_03_2010年各地区一般预算平衡表 2" xfId="4278"/>
    <cellStyle name="差_2007一般预算支出口径剔除表_03_2010年各地区一般预算平衡表_2010年地方财政一般预算分级平衡情况表（汇总）0524" xfId="4279"/>
    <cellStyle name="差_2007一般预算支出口径剔除表_03_2010年各地区一般预算平衡表_2010年地方财政一般预算分级平衡情况表（汇总）0524 2" xfId="4280"/>
    <cellStyle name="差_2007一般预算支出口径剔除表_财力性转移支付2010年预算参考数" xfId="4281"/>
    <cellStyle name="差_2007一般预算支出口径剔除表_财力性转移支付2010年预算参考数 2" xfId="4282"/>
    <cellStyle name="差_2007一般预算支出口径剔除表_财力性转移支付2010年预算参考数_03_2010年各地区一般预算平衡表" xfId="4283"/>
    <cellStyle name="差_2007一般预算支出口径剔除表_财力性转移支付2010年预算参考数_03_2010年各地区一般预算平衡表 2" xfId="4284"/>
    <cellStyle name="差_2007一般预算支出口径剔除表_财力性转移支付2010年预算参考数_03_2010年各地区一般预算平衡表_2010年地方财政一般预算分级平衡情况表（汇总）0524" xfId="4285"/>
    <cellStyle name="差_2007一般预算支出口径剔除表_财力性转移支付2010年预算参考数_03_2010年各地区一般预算平衡表_2010年地方财政一般预算分级平衡情况表（汇总）0524 2" xfId="4286"/>
    <cellStyle name="差_2007一般预算支出口径剔除表_财力性转移支付2010年预算参考数_合并" xfId="4287"/>
    <cellStyle name="差_2007一般预算支出口径剔除表_财力性转移支付2010年预算参考数_合并 2" xfId="4288"/>
    <cellStyle name="差_2007一般预算支出口径剔除表_财力性转移支付2010年预算参考数_华东" xfId="4289"/>
    <cellStyle name="差_2007一般预算支出口径剔除表_财力性转移支付2010年预算参考数_华东 2" xfId="4290"/>
    <cellStyle name="差_2007一般预算支出口径剔除表_财力性转移支付2010年预算参考数_隋心对账单定稿0514" xfId="4291"/>
    <cellStyle name="差_2007一般预算支出口径剔除表_财力性转移支付2010年预算参考数_隋心对账单定稿0514 2" xfId="4292"/>
    <cellStyle name="差_2007一般预算支出口径剔除表_合并" xfId="4293"/>
    <cellStyle name="差_2007一般预算支出口径剔除表_合并 2" xfId="4294"/>
    <cellStyle name="差_2007一般预算支出口径剔除表_华东" xfId="4295"/>
    <cellStyle name="差_2007一般预算支出口径剔除表_华东 2" xfId="4296"/>
    <cellStyle name="差_2007一般预算支出口径剔除表_隋心对账单定稿0514" xfId="4297"/>
    <cellStyle name="差_2007一般预算支出口径剔除表_隋心对账单定稿0514 2" xfId="4298"/>
    <cellStyle name="差_2008计算资料（8月5）" xfId="4299"/>
    <cellStyle name="差_2008计算资料（8月5） 2" xfId="4300"/>
    <cellStyle name="差_2008计算资料（8月5） 3" xfId="4301"/>
    <cellStyle name="差_2008计算资料（8月5）_合并" xfId="4302"/>
    <cellStyle name="差_2008计算资料（8月5）_合并 2" xfId="4303"/>
    <cellStyle name="差_2008计算资料（8月5）_华东" xfId="4304"/>
    <cellStyle name="差_2008计算资料（8月5）_华东 2" xfId="4305"/>
    <cellStyle name="差_2008计算资料（8月5）_隋心对账单定稿0514" xfId="4306"/>
    <cellStyle name="差_2008计算资料（8月5）_隋心对账单定稿0514 2" xfId="4307"/>
    <cellStyle name="差_2008年全省汇总收支计算表" xfId="4308"/>
    <cellStyle name="差_2008年全省汇总收支计算表 2" xfId="4309"/>
    <cellStyle name="差_2008年全省汇总收支计算表 3" xfId="4310"/>
    <cellStyle name="差_2008年全省汇总收支计算表_03_2010年各地区一般预算平衡表" xfId="4311"/>
    <cellStyle name="差_2008年全省汇总收支计算表_03_2010年各地区一般预算平衡表 2" xfId="4312"/>
    <cellStyle name="差_2008年全省汇总收支计算表_03_2010年各地区一般预算平衡表_2010年地方财政一般预算分级平衡情况表（汇总）0524" xfId="4313"/>
    <cellStyle name="差_2008年全省汇总收支计算表_03_2010年各地区一般预算平衡表_2010年地方财政一般预算分级平衡情况表（汇总）0524 2" xfId="4314"/>
    <cellStyle name="差_2008年全省汇总收支计算表_财力性转移支付2010年预算参考数" xfId="4315"/>
    <cellStyle name="差_2008年全省汇总收支计算表_财力性转移支付2010年预算参考数 2" xfId="4316"/>
    <cellStyle name="差_2008年全省汇总收支计算表_财力性转移支付2010年预算参考数_03_2010年各地区一般预算平衡表" xfId="4317"/>
    <cellStyle name="差_2008年全省汇总收支计算表_财力性转移支付2010年预算参考数_03_2010年各地区一般预算平衡表 2" xfId="4318"/>
    <cellStyle name="差_2008年全省汇总收支计算表_财力性转移支付2010年预算参考数_03_2010年各地区一般预算平衡表_2010年地方财政一般预算分级平衡情况表（汇总）0524" xfId="4319"/>
    <cellStyle name="差_2008年全省汇总收支计算表_财力性转移支付2010年预算参考数_03_2010年各地区一般预算平衡表_2010年地方财政一般预算分级平衡情况表（汇总）0524 2" xfId="4320"/>
    <cellStyle name="差_2008年全省汇总收支计算表_财力性转移支付2010年预算参考数_合并" xfId="4321"/>
    <cellStyle name="差_2008年全省汇总收支计算表_财力性转移支付2010年预算参考数_合并 2" xfId="4322"/>
    <cellStyle name="差_2008年全省汇总收支计算表_财力性转移支付2010年预算参考数_华东" xfId="4323"/>
    <cellStyle name="差_2008年全省汇总收支计算表_财力性转移支付2010年预算参考数_华东 2" xfId="4324"/>
    <cellStyle name="差_2008年全省汇总收支计算表_财力性转移支付2010年预算参考数_隋心对账单定稿0514" xfId="4325"/>
    <cellStyle name="差_2008年全省汇总收支计算表_财力性转移支付2010年预算参考数_隋心对账单定稿0514 2" xfId="4326"/>
    <cellStyle name="差_2008年全省汇总收支计算表_合并" xfId="4327"/>
    <cellStyle name="差_2008年全省汇总收支计算表_合并 2" xfId="4328"/>
    <cellStyle name="差_2008年全省汇总收支计算表_华东" xfId="4329"/>
    <cellStyle name="差_2008年全省汇总收支计算表_华东 2" xfId="4330"/>
    <cellStyle name="差_2008年全省汇总收支计算表_隋心对账单定稿0514" xfId="4331"/>
    <cellStyle name="差_2008年全省汇总收支计算表_隋心对账单定稿0514 2" xfId="4332"/>
    <cellStyle name="差_2008年一般预算支出预计" xfId="4333"/>
    <cellStyle name="差_2008年一般预算支出预计 2" xfId="4334"/>
    <cellStyle name="差_2008年一般预算支出预计_合并" xfId="4335"/>
    <cellStyle name="差_2008年一般预算支出预计_华东" xfId="4336"/>
    <cellStyle name="差_2008年一般预算支出预计_隋心对账单定稿0514" xfId="4337"/>
    <cellStyle name="差_2008年预计支出与2007年对比" xfId="4338"/>
    <cellStyle name="差_2008年预计支出与2007年对比 2" xfId="4339"/>
    <cellStyle name="差_2008年预计支出与2007年对比_合并" xfId="4340"/>
    <cellStyle name="差_2008年预计支出与2007年对比_华东" xfId="4341"/>
    <cellStyle name="差_2008年预计支出与2007年对比_隋心对账单定稿0514" xfId="4342"/>
    <cellStyle name="差_2008年支出核定" xfId="4343"/>
    <cellStyle name="差_2008年支出核定 2" xfId="4344"/>
    <cellStyle name="差_2008年支出核定_合并" xfId="4345"/>
    <cellStyle name="差_2008年支出核定_华东" xfId="4346"/>
    <cellStyle name="差_2008年支出核定_隋心对账单定稿0514" xfId="4347"/>
    <cellStyle name="差_2008年支出调整" xfId="4348"/>
    <cellStyle name="差_2008年支出调整 2" xfId="4349"/>
    <cellStyle name="差_2008年支出调整 3" xfId="4350"/>
    <cellStyle name="差_2008年支出调整_03_2010年各地区一般预算平衡表" xfId="4351"/>
    <cellStyle name="差_2008年支出调整_03_2010年各地区一般预算平衡表 2" xfId="4352"/>
    <cellStyle name="差_2008年支出调整_03_2010年各地区一般预算平衡表_2010年地方财政一般预算分级平衡情况表（汇总）0524" xfId="4353"/>
    <cellStyle name="差_2008年支出调整_03_2010年各地区一般预算平衡表_2010年地方财政一般预算分级平衡情况表（汇总）0524 2" xfId="4354"/>
    <cellStyle name="差_2008年支出调整_财力性转移支付2010年预算参考数" xfId="4355"/>
    <cellStyle name="差_2008年支出调整_财力性转移支付2010年预算参考数 2" xfId="4356"/>
    <cellStyle name="差_2008年支出调整_财力性转移支付2010年预算参考数_03_2010年各地区一般预算平衡表" xfId="4357"/>
    <cellStyle name="差_2008年支出调整_财力性转移支付2010年预算参考数_03_2010年各地区一般预算平衡表 2" xfId="4358"/>
    <cellStyle name="差_2008年支出调整_财力性转移支付2010年预算参考数_03_2010年各地区一般预算平衡表_2010年地方财政一般预算分级平衡情况表（汇总）0524" xfId="4359"/>
    <cellStyle name="差_2008年支出调整_财力性转移支付2010年预算参考数_03_2010年各地区一般预算平衡表_2010年地方财政一般预算分级平衡情况表（汇总）0524 2" xfId="4360"/>
    <cellStyle name="差_2008年支出调整_财力性转移支付2010年预算参考数_合并" xfId="4361"/>
    <cellStyle name="差_2008年支出调整_财力性转移支付2010年预算参考数_合并 2" xfId="4362"/>
    <cellStyle name="差_2008年支出调整_财力性转移支付2010年预算参考数_华东" xfId="4363"/>
    <cellStyle name="差_2008年支出调整_财力性转移支付2010年预算参考数_华东 2" xfId="4364"/>
    <cellStyle name="差_2008年支出调整_财力性转移支付2010年预算参考数_隋心对账单定稿0514" xfId="4365"/>
    <cellStyle name="差_2008年支出调整_财力性转移支付2010年预算参考数_隋心对账单定稿0514 2" xfId="4366"/>
    <cellStyle name="差_2008年支出调整_合并" xfId="4367"/>
    <cellStyle name="差_2008年支出调整_合并 2" xfId="4368"/>
    <cellStyle name="差_2008年支出调整_华东" xfId="4369"/>
    <cellStyle name="差_2008年支出调整_华东 2" xfId="4370"/>
    <cellStyle name="差_2008年支出调整_隋心对账单定稿0514" xfId="4371"/>
    <cellStyle name="差_2008年支出调整_隋心对账单定稿0514 2" xfId="4372"/>
    <cellStyle name="差_2011年休假登记表" xfId="4373"/>
    <cellStyle name="差_2011年休假登记表 2" xfId="4374"/>
    <cellStyle name="差_2011年休假登记表 2 2" xfId="4375"/>
    <cellStyle name="差_2011年休假登记表 2 3" xfId="4376"/>
    <cellStyle name="差_2011年休假登记表 2 4" xfId="4377"/>
    <cellStyle name="差_2011年休假登记表 3" xfId="4378"/>
    <cellStyle name="差_2011年休假登记表 3 2" xfId="4379"/>
    <cellStyle name="差_2011年休假登记表 3 3" xfId="4380"/>
    <cellStyle name="差_2011年休假登记表 4" xfId="4381"/>
    <cellStyle name="差_2011年休假登记表 5" xfId="4382"/>
    <cellStyle name="差_2011年休假登记表 6" xfId="4383"/>
    <cellStyle name="差_2011年休假登记表_2014年辅警工资" xfId="4384"/>
    <cellStyle name="差_2011年休假登记表_2014年辅警工资 2" xfId="4385"/>
    <cellStyle name="差_2011年休假登记表_公安、消防、边防辅警员工资" xfId="4386"/>
    <cellStyle name="差_2011年休假登记表_公安、消防、边防辅警员工资 2" xfId="4387"/>
    <cellStyle name="差_2011年休假登记表_公安、消防、边防辅警员工资 2 2" xfId="4388"/>
    <cellStyle name="差_2011年休假登记表_公安、消防、边防辅警员工资 3" xfId="4389"/>
    <cellStyle name="差_2011年休假登记表_公安、消防、边防辅警员工资 3 2" xfId="4390"/>
    <cellStyle name="差_2011年休假登记表_公安、消防、边防辅警员工资 4" xfId="4391"/>
    <cellStyle name="差_2011年休假登记表_政法口" xfId="4392"/>
    <cellStyle name="差_2011年休假登记表_政法口 2" xfId="4393"/>
    <cellStyle name="差_2012年结算单（最终稿）" xfId="4394"/>
    <cellStyle name="差_2012年结算单（最终稿） 2" xfId="4395"/>
    <cellStyle name="差_2013年待分、结转及中央提前告知登记表" xfId="4396"/>
    <cellStyle name="差_2013年待分、结转及中央提前告知登记表 2" xfId="4397"/>
    <cellStyle name="差_2013年待分、结转及中央提前告知登记表 2 2" xfId="4398"/>
    <cellStyle name="差_2013年待分、结转及中央提前告知登记表 3" xfId="4399"/>
    <cellStyle name="差_2013年待分、结转及中央提前告知登记表 4" xfId="4400"/>
    <cellStyle name="差_2014年辅警工资" xfId="4401"/>
    <cellStyle name="差_2014年辅警工资 2" xfId="4402"/>
    <cellStyle name="差_2014年横排表" xfId="4403"/>
    <cellStyle name="差_20河南" xfId="4404"/>
    <cellStyle name="差_20河南 2" xfId="4405"/>
    <cellStyle name="差_20河南 3" xfId="4406"/>
    <cellStyle name="差_20河南_03_2010年各地区一般预算平衡表" xfId="4407"/>
    <cellStyle name="差_20河南_03_2010年各地区一般预算平衡表 2" xfId="4408"/>
    <cellStyle name="差_20河南_03_2010年各地区一般预算平衡表_2010年地方财政一般预算分级平衡情况表（汇总）0524" xfId="4409"/>
    <cellStyle name="差_20河南_03_2010年各地区一般预算平衡表_2010年地方财政一般预算分级平衡情况表（汇总）0524 2" xfId="4410"/>
    <cellStyle name="差_20河南_财力性转移支付2010年预算参考数" xfId="4411"/>
    <cellStyle name="差_20河南_财力性转移支付2010年预算参考数 2" xfId="4412"/>
    <cellStyle name="差_20河南_财力性转移支付2010年预算参考数_03_2010年各地区一般预算平衡表" xfId="4413"/>
    <cellStyle name="差_20河南_财力性转移支付2010年预算参考数_03_2010年各地区一般预算平衡表 2" xfId="4414"/>
    <cellStyle name="差_20河南_财力性转移支付2010年预算参考数_03_2010年各地区一般预算平衡表_2010年地方财政一般预算分级平衡情况表（汇总）0524" xfId="4415"/>
    <cellStyle name="差_20河南_财力性转移支付2010年预算参考数_03_2010年各地区一般预算平衡表_2010年地方财政一般预算分级平衡情况表（汇总）0524 2" xfId="4416"/>
    <cellStyle name="差_20河南_财力性转移支付2010年预算参考数_合并" xfId="4417"/>
    <cellStyle name="差_20河南_财力性转移支付2010年预算参考数_合并 2" xfId="4418"/>
    <cellStyle name="差_20河南_财力性转移支付2010年预算参考数_华东" xfId="4419"/>
    <cellStyle name="差_20河南_财力性转移支付2010年预算参考数_华东 2" xfId="4420"/>
    <cellStyle name="差_20河南_财力性转移支付2010年预算参考数_隋心对账单定稿0514" xfId="4421"/>
    <cellStyle name="差_20河南_财力性转移支付2010年预算参考数_隋心对账单定稿0514 2" xfId="4422"/>
    <cellStyle name="差_20河南_合并" xfId="4423"/>
    <cellStyle name="差_20河南_合并 2" xfId="4424"/>
    <cellStyle name="差_20河南_华东" xfId="4425"/>
    <cellStyle name="差_20河南_华东 2" xfId="4426"/>
    <cellStyle name="差_20河南_隋心对账单定稿0514" xfId="4427"/>
    <cellStyle name="差_20河南_隋心对账单定稿0514 2" xfId="4428"/>
    <cellStyle name="差_22湖南" xfId="4429"/>
    <cellStyle name="差_22湖南 2" xfId="4430"/>
    <cellStyle name="差_22湖南 3" xfId="4431"/>
    <cellStyle name="差_22湖南_03_2010年各地区一般预算平衡表" xfId="4432"/>
    <cellStyle name="差_22湖南_03_2010年各地区一般预算平衡表 2" xfId="4433"/>
    <cellStyle name="差_22湖南_03_2010年各地区一般预算平衡表_2010年地方财政一般预算分级平衡情况表（汇总）0524" xfId="4434"/>
    <cellStyle name="差_22湖南_03_2010年各地区一般预算平衡表_2010年地方财政一般预算分级平衡情况表（汇总）0524 2" xfId="4435"/>
    <cellStyle name="差_22湖南_财力性转移支付2010年预算参考数" xfId="4436"/>
    <cellStyle name="差_22湖南_财力性转移支付2010年预算参考数 2" xfId="4437"/>
    <cellStyle name="差_22湖南_财力性转移支付2010年预算参考数_03_2010年各地区一般预算平衡表" xfId="4438"/>
    <cellStyle name="差_22湖南_财力性转移支付2010年预算参考数_03_2010年各地区一般预算平衡表 2" xfId="4439"/>
    <cellStyle name="差_22湖南_财力性转移支付2010年预算参考数_03_2010年各地区一般预算平衡表_2010年地方财政一般预算分级平衡情况表（汇总）0524" xfId="4440"/>
    <cellStyle name="差_22湖南_财力性转移支付2010年预算参考数_03_2010年各地区一般预算平衡表_2010年地方财政一般预算分级平衡情况表（汇总）0524 2" xfId="4441"/>
    <cellStyle name="差_22湖南_财力性转移支付2010年预算参考数_合并" xfId="4442"/>
    <cellStyle name="差_22湖南_财力性转移支付2010年预算参考数_合并 2" xfId="4443"/>
    <cellStyle name="差_22湖南_财力性转移支付2010年预算参考数_华东" xfId="4444"/>
    <cellStyle name="差_22湖南_财力性转移支付2010年预算参考数_华东 2" xfId="4445"/>
    <cellStyle name="差_22湖南_财力性转移支付2010年预算参考数_隋心对账单定稿0514" xfId="4446"/>
    <cellStyle name="差_22湖南_财力性转移支付2010年预算参考数_隋心对账单定稿0514 2" xfId="4447"/>
    <cellStyle name="差_22湖南_合并" xfId="4448"/>
    <cellStyle name="差_22湖南_合并 2" xfId="4449"/>
    <cellStyle name="差_22湖南_华东" xfId="4450"/>
    <cellStyle name="差_22湖南_华东 2" xfId="4451"/>
    <cellStyle name="差_22湖南_隋心对账单定稿0514" xfId="4452"/>
    <cellStyle name="差_22湖南_隋心对账单定稿0514 2" xfId="4453"/>
    <cellStyle name="差_27重庆" xfId="4454"/>
    <cellStyle name="差_27重庆 2" xfId="4455"/>
    <cellStyle name="差_27重庆 3" xfId="4456"/>
    <cellStyle name="差_27重庆_03_2010年各地区一般预算平衡表" xfId="4457"/>
    <cellStyle name="差_27重庆_03_2010年各地区一般预算平衡表 2" xfId="4458"/>
    <cellStyle name="差_27重庆_03_2010年各地区一般预算平衡表_2010年地方财政一般预算分级平衡情况表（汇总）0524" xfId="4459"/>
    <cellStyle name="差_27重庆_03_2010年各地区一般预算平衡表_2010年地方财政一般预算分级平衡情况表（汇总）0524 2" xfId="4460"/>
    <cellStyle name="差_27重庆_财力性转移支付2010年预算参考数" xfId="4461"/>
    <cellStyle name="差_27重庆_财力性转移支付2010年预算参考数 2" xfId="4462"/>
    <cellStyle name="差_27重庆_财力性转移支付2010年预算参考数_03_2010年各地区一般预算平衡表" xfId="4463"/>
    <cellStyle name="差_27重庆_财力性转移支付2010年预算参考数_03_2010年各地区一般预算平衡表 2" xfId="4464"/>
    <cellStyle name="差_27重庆_财力性转移支付2010年预算参考数_03_2010年各地区一般预算平衡表_2010年地方财政一般预算分级平衡情况表（汇总）0524" xfId="4465"/>
    <cellStyle name="差_27重庆_财力性转移支付2010年预算参考数_03_2010年各地区一般预算平衡表_2010年地方财政一般预算分级平衡情况表（汇总）0524 2" xfId="4466"/>
    <cellStyle name="差_27重庆_财力性转移支付2010年预算参考数_合并" xfId="4467"/>
    <cellStyle name="差_27重庆_财力性转移支付2010年预算参考数_合并 2" xfId="4468"/>
    <cellStyle name="差_27重庆_财力性转移支付2010年预算参考数_华东" xfId="4469"/>
    <cellStyle name="差_27重庆_财力性转移支付2010年预算参考数_华东 2" xfId="4470"/>
    <cellStyle name="差_27重庆_财力性转移支付2010年预算参考数_隋心对账单定稿0514" xfId="4471"/>
    <cellStyle name="差_27重庆_财力性转移支付2010年预算参考数_隋心对账单定稿0514 2" xfId="4472"/>
    <cellStyle name="差_27重庆_合并" xfId="4473"/>
    <cellStyle name="差_27重庆_合并 2" xfId="4474"/>
    <cellStyle name="差_27重庆_华东" xfId="4475"/>
    <cellStyle name="差_27重庆_华东 2" xfId="4476"/>
    <cellStyle name="差_27重庆_隋心对账单定稿0514" xfId="4477"/>
    <cellStyle name="差_27重庆_隋心对账单定稿0514 2" xfId="4478"/>
    <cellStyle name="差_28四川" xfId="4479"/>
    <cellStyle name="差_28四川 2" xfId="4480"/>
    <cellStyle name="差_28四川 3" xfId="4481"/>
    <cellStyle name="差_28四川_03_2010年各地区一般预算平衡表" xfId="4482"/>
    <cellStyle name="差_28四川_03_2010年各地区一般预算平衡表 2" xfId="4483"/>
    <cellStyle name="差_28四川_03_2010年各地区一般预算平衡表_2010年地方财政一般预算分级平衡情况表（汇总）0524" xfId="4484"/>
    <cellStyle name="差_28四川_03_2010年各地区一般预算平衡表_2010年地方财政一般预算分级平衡情况表（汇总）0524 2" xfId="4485"/>
    <cellStyle name="差_28四川_财力性转移支付2010年预算参考数" xfId="4486"/>
    <cellStyle name="差_28四川_财力性转移支付2010年预算参考数 2" xfId="4487"/>
    <cellStyle name="差_28四川_财力性转移支付2010年预算参考数_03_2010年各地区一般预算平衡表" xfId="4488"/>
    <cellStyle name="差_28四川_财力性转移支付2010年预算参考数_03_2010年各地区一般预算平衡表 2" xfId="4489"/>
    <cellStyle name="差_28四川_财力性转移支付2010年预算参考数_03_2010年各地区一般预算平衡表_2010年地方财政一般预算分级平衡情况表（汇总）0524" xfId="4490"/>
    <cellStyle name="差_28四川_财力性转移支付2010年预算参考数_03_2010年各地区一般预算平衡表_2010年地方财政一般预算分级平衡情况表（汇总）0524 2" xfId="4491"/>
    <cellStyle name="差_28四川_财力性转移支付2010年预算参考数_合并" xfId="4492"/>
    <cellStyle name="差_28四川_财力性转移支付2010年预算参考数_合并 2" xfId="4493"/>
    <cellStyle name="差_28四川_财力性转移支付2010年预算参考数_华东" xfId="4494"/>
    <cellStyle name="差_28四川_财力性转移支付2010年预算参考数_华东 2" xfId="4495"/>
    <cellStyle name="差_28四川_财力性转移支付2010年预算参考数_隋心对账单定稿0514" xfId="4496"/>
    <cellStyle name="差_28四川_财力性转移支付2010年预算参考数_隋心对账单定稿0514 2" xfId="4497"/>
    <cellStyle name="差_28四川_合并" xfId="4498"/>
    <cellStyle name="差_28四川_合并 2" xfId="4499"/>
    <cellStyle name="差_28四川_华东" xfId="4500"/>
    <cellStyle name="差_28四川_华东 2" xfId="4501"/>
    <cellStyle name="差_28四川_隋心对账单定稿0514" xfId="4502"/>
    <cellStyle name="差_28四川_隋心对账单定稿0514 2" xfId="4503"/>
    <cellStyle name="差_30云南" xfId="4504"/>
    <cellStyle name="差_30云南 2" xfId="4505"/>
    <cellStyle name="差_30云南_1" xfId="4506"/>
    <cellStyle name="差_30云南_1 2" xfId="4507"/>
    <cellStyle name="差_30云南_1 3" xfId="4508"/>
    <cellStyle name="差_30云南_1_03_2010年各地区一般预算平衡表" xfId="4509"/>
    <cellStyle name="差_30云南_1_03_2010年各地区一般预算平衡表 2" xfId="4510"/>
    <cellStyle name="差_30云南_1_03_2010年各地区一般预算平衡表_2010年地方财政一般预算分级平衡情况表（汇总）0524" xfId="4511"/>
    <cellStyle name="差_30云南_1_03_2010年各地区一般预算平衡表_2010年地方财政一般预算分级平衡情况表（汇总）0524 2" xfId="4512"/>
    <cellStyle name="差_30云南_1_财力性转移支付2010年预算参考数" xfId="4513"/>
    <cellStyle name="差_30云南_1_财力性转移支付2010年预算参考数 2" xfId="4514"/>
    <cellStyle name="差_30云南_1_财力性转移支付2010年预算参考数_03_2010年各地区一般预算平衡表" xfId="4515"/>
    <cellStyle name="差_30云南_1_财力性转移支付2010年预算参考数_03_2010年各地区一般预算平衡表 2" xfId="4516"/>
    <cellStyle name="差_30云南_1_财力性转移支付2010年预算参考数_03_2010年各地区一般预算平衡表_2010年地方财政一般预算分级平衡情况表（汇总）0524" xfId="4517"/>
    <cellStyle name="差_30云南_1_财力性转移支付2010年预算参考数_03_2010年各地区一般预算平衡表_2010年地方财政一般预算分级平衡情况表（汇总）0524 2" xfId="4518"/>
    <cellStyle name="差_30云南_1_财力性转移支付2010年预算参考数_合并" xfId="4519"/>
    <cellStyle name="差_30云南_1_财力性转移支付2010年预算参考数_合并 2" xfId="4520"/>
    <cellStyle name="差_30云南_1_财力性转移支付2010年预算参考数_华东" xfId="4521"/>
    <cellStyle name="差_30云南_1_财力性转移支付2010年预算参考数_华东 2" xfId="4522"/>
    <cellStyle name="差_30云南_1_财力性转移支付2010年预算参考数_隋心对账单定稿0514" xfId="4523"/>
    <cellStyle name="差_30云南_1_财力性转移支付2010年预算参考数_隋心对账单定稿0514 2" xfId="4524"/>
    <cellStyle name="差_30云南_1_合并" xfId="4525"/>
    <cellStyle name="差_30云南_1_合并 2" xfId="4526"/>
    <cellStyle name="差_30云南_1_华东" xfId="4527"/>
    <cellStyle name="差_30云南_1_华东 2" xfId="4528"/>
    <cellStyle name="差_30云南_1_隋心对账单定稿0514" xfId="4529"/>
    <cellStyle name="差_30云南_1_隋心对账单定稿0514 2" xfId="4530"/>
    <cellStyle name="差_30云南_合并" xfId="4531"/>
    <cellStyle name="差_30云南_华东" xfId="4532"/>
    <cellStyle name="差_30云南_隋心对账单定稿0514" xfId="4533"/>
    <cellStyle name="差_32陕西" xfId="4534"/>
    <cellStyle name="差_32陕西 2" xfId="4535"/>
    <cellStyle name="差_33甘肃" xfId="4536"/>
    <cellStyle name="差_33甘肃 2" xfId="4537"/>
    <cellStyle name="差_33甘肃 3" xfId="4538"/>
    <cellStyle name="差_33甘肃_合并" xfId="4539"/>
    <cellStyle name="差_33甘肃_合并 2" xfId="4540"/>
    <cellStyle name="差_33甘肃_华东" xfId="4541"/>
    <cellStyle name="差_33甘肃_华东 2" xfId="4542"/>
    <cellStyle name="差_33甘肃_隋心对账单定稿0514" xfId="4543"/>
    <cellStyle name="差_33甘肃_隋心对账单定稿0514 2" xfId="4544"/>
    <cellStyle name="差_34青海" xfId="4545"/>
    <cellStyle name="差_34青海 2" xfId="4546"/>
    <cellStyle name="差_34青海 3" xfId="4547"/>
    <cellStyle name="差_34青海_03_2010年各地区一般预算平衡表" xfId="4548"/>
    <cellStyle name="差_34青海_03_2010年各地区一般预算平衡表 2" xfId="4549"/>
    <cellStyle name="差_34青海_03_2010年各地区一般预算平衡表_2010年地方财政一般预算分级平衡情况表（汇总）0524" xfId="4550"/>
    <cellStyle name="差_34青海_03_2010年各地区一般预算平衡表_2010年地方财政一般预算分级平衡情况表（汇总）0524 2" xfId="4551"/>
    <cellStyle name="差_34青海_1" xfId="4552"/>
    <cellStyle name="差_34青海_1 2" xfId="4553"/>
    <cellStyle name="差_34青海_1 3" xfId="4554"/>
    <cellStyle name="差_34青海_1_03_2010年各地区一般预算平衡表" xfId="4555"/>
    <cellStyle name="差_34青海_1_03_2010年各地区一般预算平衡表 2" xfId="4556"/>
    <cellStyle name="差_34青海_1_03_2010年各地区一般预算平衡表_2010年地方财政一般预算分级平衡情况表（汇总）0524" xfId="4557"/>
    <cellStyle name="差_34青海_1_03_2010年各地区一般预算平衡表_2010年地方财政一般预算分级平衡情况表（汇总）0524 2" xfId="4558"/>
    <cellStyle name="差_34青海_1_财力性转移支付2010年预算参考数" xfId="4559"/>
    <cellStyle name="差_34青海_1_财力性转移支付2010年预算参考数 2" xfId="4560"/>
    <cellStyle name="差_34青海_1_财力性转移支付2010年预算参考数_03_2010年各地区一般预算平衡表" xfId="4561"/>
    <cellStyle name="差_34青海_1_财力性转移支付2010年预算参考数_03_2010年各地区一般预算平衡表 2" xfId="4562"/>
    <cellStyle name="差_34青海_1_财力性转移支付2010年预算参考数_03_2010年各地区一般预算平衡表_2010年地方财政一般预算分级平衡情况表（汇总）0524" xfId="4563"/>
    <cellStyle name="差_34青海_1_财力性转移支付2010年预算参考数_03_2010年各地区一般预算平衡表_2010年地方财政一般预算分级平衡情况表（汇总）0524 2" xfId="4564"/>
    <cellStyle name="差_34青海_1_财力性转移支付2010年预算参考数_合并" xfId="4565"/>
    <cellStyle name="差_34青海_1_财力性转移支付2010年预算参考数_合并 2" xfId="4566"/>
    <cellStyle name="差_34青海_1_财力性转移支付2010年预算参考数_华东" xfId="4567"/>
    <cellStyle name="差_34青海_1_财力性转移支付2010年预算参考数_华东 2" xfId="4568"/>
    <cellStyle name="差_34青海_1_财力性转移支付2010年预算参考数_隋心对账单定稿0514" xfId="4569"/>
    <cellStyle name="差_34青海_1_财力性转移支付2010年预算参考数_隋心对账单定稿0514 2" xfId="4570"/>
    <cellStyle name="差_34青海_1_合并" xfId="4571"/>
    <cellStyle name="差_34青海_1_合并 2" xfId="4572"/>
    <cellStyle name="差_34青海_1_华东" xfId="4573"/>
    <cellStyle name="差_34青海_1_华东 2" xfId="4574"/>
    <cellStyle name="差_34青海_1_隋心对账单定稿0514" xfId="4575"/>
    <cellStyle name="差_34青海_1_隋心对账单定稿0514 2" xfId="4576"/>
    <cellStyle name="差_34青海_财力性转移支付2010年预算参考数" xfId="4577"/>
    <cellStyle name="差_34青海_财力性转移支付2010年预算参考数 2" xfId="4578"/>
    <cellStyle name="差_34青海_财力性转移支付2010年预算参考数_03_2010年各地区一般预算平衡表" xfId="4579"/>
    <cellStyle name="差_34青海_财力性转移支付2010年预算参考数_03_2010年各地区一般预算平衡表 2" xfId="4580"/>
    <cellStyle name="差_34青海_财力性转移支付2010年预算参考数_03_2010年各地区一般预算平衡表_2010年地方财政一般预算分级平衡情况表（汇总）0524" xfId="4581"/>
    <cellStyle name="差_34青海_财力性转移支付2010年预算参考数_03_2010年各地区一般预算平衡表_2010年地方财政一般预算分级平衡情况表（汇总）0524 2" xfId="4582"/>
    <cellStyle name="差_34青海_财力性转移支付2010年预算参考数_合并" xfId="4583"/>
    <cellStyle name="差_34青海_财力性转移支付2010年预算参考数_合并 2" xfId="4584"/>
    <cellStyle name="差_34青海_财力性转移支付2010年预算参考数_华东" xfId="4585"/>
    <cellStyle name="差_34青海_财力性转移支付2010年预算参考数_华东 2" xfId="4586"/>
    <cellStyle name="差_34青海_财力性转移支付2010年预算参考数_隋心对账单定稿0514" xfId="4587"/>
    <cellStyle name="差_34青海_财力性转移支付2010年预算参考数_隋心对账单定稿0514 2" xfId="4588"/>
    <cellStyle name="差_34青海_合并" xfId="4589"/>
    <cellStyle name="差_34青海_合并 2" xfId="4590"/>
    <cellStyle name="差_34青海_华东" xfId="4591"/>
    <cellStyle name="差_34青海_华东 2" xfId="4592"/>
    <cellStyle name="差_34青海_隋心对账单定稿0514" xfId="4593"/>
    <cellStyle name="差_34青海_隋心对账单定稿0514 2" xfId="4594"/>
    <cellStyle name="差_530623_2006年县级财政报表附表" xfId="4595"/>
    <cellStyle name="差_530623_2006年县级财政报表附表 2" xfId="4596"/>
    <cellStyle name="差_530623_2006年县级财政报表附表 3" xfId="4597"/>
    <cellStyle name="差_530623_2006年县级财政报表附表_合并" xfId="4598"/>
    <cellStyle name="差_530623_2006年县级财政报表附表_合并 2" xfId="4599"/>
    <cellStyle name="差_530623_2006年县级财政报表附表_华东" xfId="4600"/>
    <cellStyle name="差_530623_2006年县级财政报表附表_华东 2" xfId="4601"/>
    <cellStyle name="差_530623_2006年县级财政报表附表_隋心对账单定稿0514" xfId="4602"/>
    <cellStyle name="差_530623_2006年县级财政报表附表_隋心对账单定稿0514 2" xfId="4603"/>
    <cellStyle name="差_530629_2006年县级财政报表附表" xfId="4604"/>
    <cellStyle name="差_530629_2006年县级财政报表附表 2" xfId="4605"/>
    <cellStyle name="差_530629_2006年县级财政报表附表_合并" xfId="4606"/>
    <cellStyle name="差_530629_2006年县级财政报表附表_华东" xfId="4607"/>
    <cellStyle name="差_530629_2006年县级财政报表附表_隋心对账单定稿0514" xfId="4608"/>
    <cellStyle name="差_5334_2006年迪庆县级财政报表附表" xfId="4609"/>
    <cellStyle name="差_5334_2006年迪庆县级财政报表附表 2" xfId="4610"/>
    <cellStyle name="差_5334_2006年迪庆县级财政报表附表_合并" xfId="4611"/>
    <cellStyle name="差_5334_2006年迪庆县级财政报表附表_华东" xfId="4612"/>
    <cellStyle name="差_5334_2006年迪庆县级财政报表附表_隋心对账单定稿0514" xfId="4613"/>
    <cellStyle name="差_Book1" xfId="4614"/>
    <cellStyle name="差_Book1 10" xfId="4615"/>
    <cellStyle name="差_Book1 2" xfId="4616"/>
    <cellStyle name="差_Book1 2 2" xfId="4617"/>
    <cellStyle name="差_Book1 2 3" xfId="4618"/>
    <cellStyle name="差_Book1 2 4" xfId="4619"/>
    <cellStyle name="差_Book1 3" xfId="4620"/>
    <cellStyle name="差_Book1 3 2" xfId="4621"/>
    <cellStyle name="差_Book1 3 3" xfId="4622"/>
    <cellStyle name="差_Book1 3 4" xfId="4623"/>
    <cellStyle name="差_Book1 4" xfId="4624"/>
    <cellStyle name="差_Book1 4 2" xfId="4625"/>
    <cellStyle name="差_Book1 4 3" xfId="4626"/>
    <cellStyle name="差_Book1 5" xfId="4627"/>
    <cellStyle name="差_Book1 5 2" xfId="4628"/>
    <cellStyle name="差_Book1 6" xfId="4629"/>
    <cellStyle name="差_Book1 6 2" xfId="4630"/>
    <cellStyle name="差_Book1 7" xfId="4631"/>
    <cellStyle name="差_Book1 8" xfId="4632"/>
    <cellStyle name="差_Book1 9" xfId="4633"/>
    <cellStyle name="差_Book1_03_2010年各地区一般预算平衡表" xfId="4634"/>
    <cellStyle name="差_Book1_03_2010年各地区一般预算平衡表 2" xfId="4635"/>
    <cellStyle name="差_Book1_03_2010年各地区一般预算平衡表_2010年地方财政一般预算分级平衡情况表（汇总）0524" xfId="4636"/>
    <cellStyle name="差_Book1_03_2010年各地区一般预算平衡表_2010年地方财政一般预算分级平衡情况表（汇总）0524 2" xfId="4637"/>
    <cellStyle name="差_Book1_1" xfId="4638"/>
    <cellStyle name="差_Book1_1 2" xfId="4639"/>
    <cellStyle name="差_Book1_1 2 2" xfId="4640"/>
    <cellStyle name="差_Book1_1 2 3" xfId="4641"/>
    <cellStyle name="差_Book1_1 2 4" xfId="4642"/>
    <cellStyle name="差_Book1_1 3" xfId="4643"/>
    <cellStyle name="差_Book1_1 3 2" xfId="4644"/>
    <cellStyle name="差_Book1_1 3 3" xfId="4645"/>
    <cellStyle name="差_Book1_1 4" xfId="4646"/>
    <cellStyle name="差_Book1_1 5" xfId="4647"/>
    <cellStyle name="差_Book1_1 6" xfId="4648"/>
    <cellStyle name="差_Book1_1_2014年辅警工资" xfId="4649"/>
    <cellStyle name="差_Book1_1_2014年辅警工资 2" xfId="4650"/>
    <cellStyle name="差_Book1_1_公安、消防、边防辅警员工资" xfId="4651"/>
    <cellStyle name="差_Book1_1_公安、消防、边防辅警员工资 2" xfId="4652"/>
    <cellStyle name="差_Book1_1_公安、消防、边防辅警员工资 2 2" xfId="4653"/>
    <cellStyle name="差_Book1_1_公安、消防、边防辅警员工资 3" xfId="4654"/>
    <cellStyle name="差_Book1_1_公安、消防、边防辅警员工资 3 2" xfId="4655"/>
    <cellStyle name="差_Book1_1_公安、消防、边防辅警员工资 4" xfId="4656"/>
    <cellStyle name="差_Book1_1_政法口" xfId="4657"/>
    <cellStyle name="差_Book1_1_政法口 2" xfId="4658"/>
    <cellStyle name="差_Book1_2013年待分、结转及中央提前告知登记表" xfId="4659"/>
    <cellStyle name="差_Book1_2013年待分、结转及中央提前告知登记表 2" xfId="4660"/>
    <cellStyle name="差_Book1_2013年待分、结转及中央提前告知登记表 2 2" xfId="4661"/>
    <cellStyle name="差_Book1_2013年待分、结转及中央提前告知登记表 2 3" xfId="4662"/>
    <cellStyle name="差_Book1_2013年待分、结转及中央提前告知登记表 2 4" xfId="4663"/>
    <cellStyle name="差_Book1_2013年待分、结转及中央提前告知登记表 3" xfId="4664"/>
    <cellStyle name="差_Book1_2013年待分、结转及中央提前告知登记表 3 2" xfId="4665"/>
    <cellStyle name="差_Book1_2013年待分、结转及中央提前告知登记表 3 3" xfId="4666"/>
    <cellStyle name="差_Book1_2013年待分、结转及中央提前告知登记表 4" xfId="4667"/>
    <cellStyle name="差_Book1_2013年待分、结转及中央提前告知登记表 5" xfId="4668"/>
    <cellStyle name="差_Book1_2013年待分、结转及中央提前告知登记表 6" xfId="4669"/>
    <cellStyle name="差_Book1_2013年待分、结转及中央提前告知登记表_2014年辅警工资" xfId="4670"/>
    <cellStyle name="差_Book1_2013年待分、结转及中央提前告知登记表_2014年辅警工资 2" xfId="4671"/>
    <cellStyle name="差_Book1_2013年待分、结转及中央提前告知登记表_公安、消防、边防辅警员工资" xfId="4672"/>
    <cellStyle name="差_Book1_2013年待分、结转及中央提前告知登记表_公安、消防、边防辅警员工资 2" xfId="4673"/>
    <cellStyle name="差_Book1_2013年待分、结转及中央提前告知登记表_公安、消防、边防辅警员工资 2 2" xfId="4674"/>
    <cellStyle name="差_Book1_2013年待分、结转及中央提前告知登记表_公安、消防、边防辅警员工资 3" xfId="4675"/>
    <cellStyle name="差_Book1_2013年待分、结转及中央提前告知登记表_公安、消防、边防辅警员工资 3 2" xfId="4676"/>
    <cellStyle name="差_Book1_2013年待分、结转及中央提前告知登记表_公安、消防、边防辅警员工资 4" xfId="4677"/>
    <cellStyle name="差_Book1_2013年待分、结转及中央提前告知登记表_政法口" xfId="4678"/>
    <cellStyle name="差_Book1_2013年待分、结转及中央提前告知登记表_政法口 2" xfId="4679"/>
    <cellStyle name="差_Book1_2014年辅警工资" xfId="4680"/>
    <cellStyle name="差_Book1_2014年辅警工资 2" xfId="4681"/>
    <cellStyle name="差_Book1_Book1" xfId="4682"/>
    <cellStyle name="差_Book1_Book1 2" xfId="4683"/>
    <cellStyle name="差_Book1_Book1 2 2" xfId="4684"/>
    <cellStyle name="差_Book1_Book1 2 3" xfId="4685"/>
    <cellStyle name="差_Book1_Book1 2 4" xfId="4686"/>
    <cellStyle name="差_Book1_Book1 3" xfId="4687"/>
    <cellStyle name="差_Book1_Book1 3 2" xfId="4688"/>
    <cellStyle name="差_Book1_Book1 3 3" xfId="4689"/>
    <cellStyle name="差_Book1_Book1 4" xfId="4690"/>
    <cellStyle name="差_Book1_Book1 5" xfId="4691"/>
    <cellStyle name="差_Book1_Book1 6" xfId="4692"/>
    <cellStyle name="差_Book1_Book1_2014年辅警工资" xfId="4693"/>
    <cellStyle name="差_Book1_Book1_2014年辅警工资 2" xfId="4694"/>
    <cellStyle name="差_Book1_Book1_公安、消防、边防辅警员工资" xfId="4695"/>
    <cellStyle name="差_Book1_Book1_公安、消防、边防辅警员工资 2" xfId="4696"/>
    <cellStyle name="差_Book1_Book1_公安、消防、边防辅警员工资 2 2" xfId="4697"/>
    <cellStyle name="差_Book1_Book1_公安、消防、边防辅警员工资 3" xfId="4698"/>
    <cellStyle name="差_Book1_Book1_公安、消防、边防辅警员工资 3 2" xfId="4699"/>
    <cellStyle name="差_Book1_Book1_公安、消防、边防辅警员工资 4" xfId="4700"/>
    <cellStyle name="差_Book1_Book1_政法口" xfId="4701"/>
    <cellStyle name="差_Book1_Book1_政法口 2" xfId="4702"/>
    <cellStyle name="差_Book1_财力性转移支付2010年预算参考数" xfId="4703"/>
    <cellStyle name="差_Book1_财力性转移支付2010年预算参考数 2" xfId="4704"/>
    <cellStyle name="差_Book1_财力性转移支付2010年预算参考数_03_2010年各地区一般预算平衡表" xfId="4705"/>
    <cellStyle name="差_Book1_财力性转移支付2010年预算参考数_03_2010年各地区一般预算平衡表 2" xfId="4706"/>
    <cellStyle name="差_Book1_财力性转移支付2010年预算参考数_03_2010年各地区一般预算平衡表_2010年地方财政一般预算分级平衡情况表（汇总）0524" xfId="4707"/>
    <cellStyle name="差_Book1_财力性转移支付2010年预算参考数_03_2010年各地区一般预算平衡表_2010年地方财政一般预算分级平衡情况表（汇总）0524 2" xfId="4708"/>
    <cellStyle name="差_Book1_财力性转移支付2010年预算参考数_合并" xfId="4709"/>
    <cellStyle name="差_Book1_财力性转移支付2010年预算参考数_合并 2" xfId="4710"/>
    <cellStyle name="差_Book1_财力性转移支付2010年预算参考数_华东" xfId="4711"/>
    <cellStyle name="差_Book1_财力性转移支付2010年预算参考数_华东 2" xfId="4712"/>
    <cellStyle name="差_Book1_财力性转移支付2010年预算参考数_隋心对账单定稿0514" xfId="4713"/>
    <cellStyle name="差_Book1_财力性转移支付2010年预算参考数_隋心对账单定稿0514 2" xfId="4714"/>
    <cellStyle name="差_Book1_公安、消防、边防辅警员工资" xfId="4715"/>
    <cellStyle name="差_Book1_公安、消防、边防辅警员工资 2" xfId="4716"/>
    <cellStyle name="差_Book1_公安、消防、边防辅警员工资 2 2" xfId="4717"/>
    <cellStyle name="差_Book1_公安、消防、边防辅警员工资 3" xfId="4718"/>
    <cellStyle name="差_Book1_公安、消防、边防辅警员工资 3 2" xfId="4719"/>
    <cellStyle name="差_Book1_公安、消防、边防辅警员工资 4" xfId="4720"/>
    <cellStyle name="差_Book1_合并" xfId="4721"/>
    <cellStyle name="差_Book1_合并 2" xfId="4722"/>
    <cellStyle name="差_Book1_华东" xfId="4723"/>
    <cellStyle name="差_Book1_华东 2" xfId="4724"/>
    <cellStyle name="差_Book1_隋心对账单定稿0514" xfId="4725"/>
    <cellStyle name="差_Book1_隋心对账单定稿0514 2" xfId="4726"/>
    <cellStyle name="差_Book1_政法口" xfId="4727"/>
    <cellStyle name="差_Book1_政法口 2" xfId="4728"/>
    <cellStyle name="差_Book2" xfId="4729"/>
    <cellStyle name="差_Book2 2" xfId="4730"/>
    <cellStyle name="差_Book2 3" xfId="4731"/>
    <cellStyle name="差_Book2_03_2010年各地区一般预算平衡表" xfId="4732"/>
    <cellStyle name="差_Book2_03_2010年各地区一般预算平衡表 2" xfId="4733"/>
    <cellStyle name="差_Book2_03_2010年各地区一般预算平衡表_2010年地方财政一般预算分级平衡情况表（汇总）0524" xfId="4734"/>
    <cellStyle name="差_Book2_03_2010年各地区一般预算平衡表_2010年地方财政一般预算分级平衡情况表（汇总）0524 2" xfId="4735"/>
    <cellStyle name="差_Book2_财力性转移支付2010年预算参考数" xfId="4736"/>
    <cellStyle name="差_Book2_财力性转移支付2010年预算参考数 2" xfId="4737"/>
    <cellStyle name="差_Book2_财力性转移支付2010年预算参考数_03_2010年各地区一般预算平衡表" xfId="4738"/>
    <cellStyle name="差_Book2_财力性转移支付2010年预算参考数_03_2010年各地区一般预算平衡表 2" xfId="4739"/>
    <cellStyle name="差_Book2_财力性转移支付2010年预算参考数_03_2010年各地区一般预算平衡表_2010年地方财政一般预算分级平衡情况表（汇总）0524" xfId="4740"/>
    <cellStyle name="差_Book2_财力性转移支付2010年预算参考数_03_2010年各地区一般预算平衡表_2010年地方财政一般预算分级平衡情况表（汇总）0524 2" xfId="4741"/>
    <cellStyle name="差_Book2_财力性转移支付2010年预算参考数_合并" xfId="4742"/>
    <cellStyle name="差_Book2_财力性转移支付2010年预算参考数_合并 2" xfId="4743"/>
    <cellStyle name="差_Book2_财力性转移支付2010年预算参考数_华东" xfId="4744"/>
    <cellStyle name="差_Book2_财力性转移支付2010年预算参考数_华东 2" xfId="4745"/>
    <cellStyle name="差_Book2_财力性转移支付2010年预算参考数_隋心对账单定稿0514" xfId="4746"/>
    <cellStyle name="差_Book2_财力性转移支付2010年预算参考数_隋心对账单定稿0514 2" xfId="4747"/>
    <cellStyle name="差_Book2_合并" xfId="4748"/>
    <cellStyle name="差_Book2_合并 2" xfId="4749"/>
    <cellStyle name="差_Book2_华东" xfId="4750"/>
    <cellStyle name="差_Book2_华东 2" xfId="4751"/>
    <cellStyle name="差_Book2_隋心对账单定稿0514" xfId="4752"/>
    <cellStyle name="差_Book2_隋心对账单定稿0514 2" xfId="4753"/>
    <cellStyle name="差_gdp" xfId="4754"/>
    <cellStyle name="差_gdp 2" xfId="4755"/>
    <cellStyle name="差_gdp_合并" xfId="4756"/>
    <cellStyle name="差_gdp_华东" xfId="4757"/>
    <cellStyle name="差_gdp_隋心对账单定稿0514" xfId="4758"/>
    <cellStyle name="差_M01-2(州市补助收入)" xfId="4759"/>
    <cellStyle name="差_M01-2(州市补助收入) 2" xfId="4760"/>
    <cellStyle name="差_M01-2(州市补助收入)_合并" xfId="4761"/>
    <cellStyle name="差_M01-2(州市补助收入)_华东" xfId="4762"/>
    <cellStyle name="差_M01-2(州市补助收入)_隋心对账单定稿0514" xfId="4763"/>
    <cellStyle name="差_Sheet1" xfId="4764"/>
    <cellStyle name="差_Sheet1 2" xfId="4765"/>
    <cellStyle name="差_Sheet1 2 2" xfId="4766"/>
    <cellStyle name="差_Sheet1 2 3" xfId="4767"/>
    <cellStyle name="差_Sheet1 2 4" xfId="4768"/>
    <cellStyle name="差_Sheet1 3" xfId="4769"/>
    <cellStyle name="差_Sheet1 3 2" xfId="4770"/>
    <cellStyle name="差_Sheet1 3 3" xfId="4771"/>
    <cellStyle name="差_Sheet1 4" xfId="4772"/>
    <cellStyle name="差_Sheet1 5" xfId="4773"/>
    <cellStyle name="差_Sheet1 6" xfId="4774"/>
    <cellStyle name="差_Sheet1_2014年辅警工资" xfId="4775"/>
    <cellStyle name="差_Sheet1_2014年辅警工资 2" xfId="4776"/>
    <cellStyle name="差_Sheet1_公安、消防、边防辅警员工资" xfId="4777"/>
    <cellStyle name="差_Sheet1_公安、消防、边防辅警员工资 2" xfId="4778"/>
    <cellStyle name="差_Sheet1_公安、消防、边防辅警员工资 2 2" xfId="4779"/>
    <cellStyle name="差_Sheet1_公安、消防、边防辅警员工资 3" xfId="4780"/>
    <cellStyle name="差_Sheet1_公安、消防、边防辅警员工资 3 2" xfId="4781"/>
    <cellStyle name="差_Sheet1_公安、消防、边防辅警员工资 4" xfId="4782"/>
    <cellStyle name="差_Sheet1_政法口" xfId="4783"/>
    <cellStyle name="差_Sheet1_政法口 2" xfId="4784"/>
    <cellStyle name="差_安徽 缺口县区测算(地方填报)1" xfId="4785"/>
    <cellStyle name="差_安徽 缺口县区测算(地方填报)1 2" xfId="4786"/>
    <cellStyle name="差_安徽 缺口县区测算(地方填报)1 3" xfId="4787"/>
    <cellStyle name="差_安徽 缺口县区测算(地方填报)1_03_2010年各地区一般预算平衡表" xfId="4788"/>
    <cellStyle name="差_安徽 缺口县区测算(地方填报)1_03_2010年各地区一般预算平衡表 2" xfId="4789"/>
    <cellStyle name="差_安徽 缺口县区测算(地方填报)1_03_2010年各地区一般预算平衡表_2010年地方财政一般预算分级平衡情况表（汇总）0524" xfId="4790"/>
    <cellStyle name="差_安徽 缺口县区测算(地方填报)1_03_2010年各地区一般预算平衡表_2010年地方财政一般预算分级平衡情况表（汇总）0524 2" xfId="4791"/>
    <cellStyle name="差_安徽 缺口县区测算(地方填报)1_财力性转移支付2010年预算参考数" xfId="4792"/>
    <cellStyle name="差_安徽 缺口县区测算(地方填报)1_财力性转移支付2010年预算参考数 2" xfId="4793"/>
    <cellStyle name="差_安徽 缺口县区测算(地方填报)1_财力性转移支付2010年预算参考数_03_2010年各地区一般预算平衡表" xfId="4794"/>
    <cellStyle name="差_安徽 缺口县区测算(地方填报)1_财力性转移支付2010年预算参考数_03_2010年各地区一般预算平衡表 2" xfId="4795"/>
    <cellStyle name="差_安徽 缺口县区测算(地方填报)1_财力性转移支付2010年预算参考数_03_2010年各地区一般预算平衡表_2010年地方财政一般预算分级平衡情况表（汇总）0524" xfId="4796"/>
    <cellStyle name="差_安徽 缺口县区测算(地方填报)1_财力性转移支付2010年预算参考数_03_2010年各地区一般预算平衡表_2010年地方财政一般预算分级平衡情况表（汇总）0524 2" xfId="4797"/>
    <cellStyle name="差_安徽 缺口县区测算(地方填报)1_财力性转移支付2010年预算参考数_合并" xfId="4798"/>
    <cellStyle name="差_安徽 缺口县区测算(地方填报)1_财力性转移支付2010年预算参考数_合并 2" xfId="4799"/>
    <cellStyle name="差_安徽 缺口县区测算(地方填报)1_财力性转移支付2010年预算参考数_华东" xfId="4800"/>
    <cellStyle name="差_安徽 缺口县区测算(地方填报)1_财力性转移支付2010年预算参考数_华东 2" xfId="4801"/>
    <cellStyle name="差_安徽 缺口县区测算(地方填报)1_财力性转移支付2010年预算参考数_隋心对账单定稿0514" xfId="4802"/>
    <cellStyle name="差_安徽 缺口县区测算(地方填报)1_财力性转移支付2010年预算参考数_隋心对账单定稿0514 2" xfId="4803"/>
    <cellStyle name="差_安徽 缺口县区测算(地方填报)1_合并" xfId="4804"/>
    <cellStyle name="差_安徽 缺口县区测算(地方填报)1_合并 2" xfId="4805"/>
    <cellStyle name="差_安徽 缺口县区测算(地方填报)1_华东" xfId="4806"/>
    <cellStyle name="差_安徽 缺口县区测算(地方填报)1_华东 2" xfId="4807"/>
    <cellStyle name="差_安徽 缺口县区测算(地方填报)1_隋心对账单定稿0514" xfId="4808"/>
    <cellStyle name="差_安徽 缺口县区测算(地方填报)1_隋心对账单定稿0514 2" xfId="4809"/>
    <cellStyle name="差_保民生" xfId="4810"/>
    <cellStyle name="差_不含人员经费系数" xfId="4811"/>
    <cellStyle name="差_不含人员经费系数 2" xfId="4812"/>
    <cellStyle name="差_不含人员经费系数 3" xfId="4813"/>
    <cellStyle name="差_不含人员经费系数_03_2010年各地区一般预算平衡表" xfId="4814"/>
    <cellStyle name="差_不含人员经费系数_03_2010年各地区一般预算平衡表 2" xfId="4815"/>
    <cellStyle name="差_不含人员经费系数_03_2010年各地区一般预算平衡表_2010年地方财政一般预算分级平衡情况表（汇总）0524" xfId="4816"/>
    <cellStyle name="差_不含人员经费系数_03_2010年各地区一般预算平衡表_2010年地方财政一般预算分级平衡情况表（汇总）0524 2" xfId="4817"/>
    <cellStyle name="差_不含人员经费系数_财力性转移支付2010年预算参考数" xfId="4818"/>
    <cellStyle name="差_不含人员经费系数_财力性转移支付2010年预算参考数 2" xfId="4819"/>
    <cellStyle name="差_不含人员经费系数_财力性转移支付2010年预算参考数_03_2010年各地区一般预算平衡表" xfId="4820"/>
    <cellStyle name="差_不含人员经费系数_财力性转移支付2010年预算参考数_03_2010年各地区一般预算平衡表 2" xfId="4821"/>
    <cellStyle name="差_不含人员经费系数_财力性转移支付2010年预算参考数_03_2010年各地区一般预算平衡表_2010年地方财政一般预算分级平衡情况表（汇总）0524" xfId="4822"/>
    <cellStyle name="差_不含人员经费系数_财力性转移支付2010年预算参考数_03_2010年各地区一般预算平衡表_2010年地方财政一般预算分级平衡情况表（汇总）0524 2" xfId="4823"/>
    <cellStyle name="差_不含人员经费系数_财力性转移支付2010年预算参考数_合并" xfId="4824"/>
    <cellStyle name="差_不含人员经费系数_财力性转移支付2010年预算参考数_合并 2" xfId="4825"/>
    <cellStyle name="差_不含人员经费系数_财力性转移支付2010年预算参考数_华东" xfId="4826"/>
    <cellStyle name="差_不含人员经费系数_财力性转移支付2010年预算参考数_华东 2" xfId="4827"/>
    <cellStyle name="差_不含人员经费系数_财力性转移支付2010年预算参考数_隋心对账单定稿0514" xfId="4828"/>
    <cellStyle name="差_不含人员经费系数_财力性转移支付2010年预算参考数_隋心对账单定稿0514 2" xfId="4829"/>
    <cellStyle name="差_不含人员经费系数_合并" xfId="4830"/>
    <cellStyle name="差_不含人员经费系数_合并 2" xfId="4831"/>
    <cellStyle name="差_不含人员经费系数_华东" xfId="4832"/>
    <cellStyle name="差_不含人员经费系数_华东 2" xfId="4833"/>
    <cellStyle name="差_不含人员经费系数_隋心对账单定稿0514" xfId="4834"/>
    <cellStyle name="差_不含人员经费系数_隋心对账单定稿0514 2" xfId="4835"/>
    <cellStyle name="差_财力差异计算表(不含非农业区)" xfId="4836"/>
    <cellStyle name="差_财力差异计算表(不含非农业区) 2" xfId="4837"/>
    <cellStyle name="差_财力差异计算表(不含非农业区) 3" xfId="4838"/>
    <cellStyle name="差_财政供养人员" xfId="4839"/>
    <cellStyle name="差_财政供养人员 2" xfId="4840"/>
    <cellStyle name="差_财政供养人员 3" xfId="4841"/>
    <cellStyle name="差_财政供养人员_03_2010年各地区一般预算平衡表" xfId="4842"/>
    <cellStyle name="差_财政供养人员_03_2010年各地区一般预算平衡表 2" xfId="4843"/>
    <cellStyle name="差_财政供养人员_03_2010年各地区一般预算平衡表_2010年地方财政一般预算分级平衡情况表（汇总）0524" xfId="4844"/>
    <cellStyle name="差_财政供养人员_03_2010年各地区一般预算平衡表_2010年地方财政一般预算分级平衡情况表（汇总）0524 2" xfId="4845"/>
    <cellStyle name="差_财政供养人员_财力性转移支付2010年预算参考数" xfId="4846"/>
    <cellStyle name="差_财政供养人员_财力性转移支付2010年预算参考数 2" xfId="4847"/>
    <cellStyle name="差_财政供养人员_财力性转移支付2010年预算参考数_03_2010年各地区一般预算平衡表" xfId="4848"/>
    <cellStyle name="差_财政供养人员_财力性转移支付2010年预算参考数_03_2010年各地区一般预算平衡表 2" xfId="4849"/>
    <cellStyle name="差_财政供养人员_财力性转移支付2010年预算参考数_03_2010年各地区一般预算平衡表_2010年地方财政一般预算分级平衡情况表（汇总）0524" xfId="4850"/>
    <cellStyle name="差_财政供养人员_财力性转移支付2010年预算参考数_03_2010年各地区一般预算平衡表_2010年地方财政一般预算分级平衡情况表（汇总）0524 2" xfId="4851"/>
    <cellStyle name="差_财政供养人员_财力性转移支付2010年预算参考数_合并" xfId="4852"/>
    <cellStyle name="差_财政供养人员_财力性转移支付2010年预算参考数_合并 2" xfId="4853"/>
    <cellStyle name="差_财政供养人员_财力性转移支付2010年预算参考数_华东" xfId="4854"/>
    <cellStyle name="差_财政供养人员_财力性转移支付2010年预算参考数_华东 2" xfId="4855"/>
    <cellStyle name="差_财政供养人员_财力性转移支付2010年预算参考数_隋心对账单定稿0514" xfId="4856"/>
    <cellStyle name="差_财政供养人员_财力性转移支付2010年预算参考数_隋心对账单定稿0514 2" xfId="4857"/>
    <cellStyle name="差_财政供养人员_合并" xfId="4858"/>
    <cellStyle name="差_财政供养人员_合并 2" xfId="4859"/>
    <cellStyle name="差_财政供养人员_华东" xfId="4860"/>
    <cellStyle name="差_财政供养人员_华东 2" xfId="4861"/>
    <cellStyle name="差_财政供养人员_隋心对账单定稿0514" xfId="4862"/>
    <cellStyle name="差_财政供养人员_隋心对账单定稿0514 2" xfId="4863"/>
    <cellStyle name="差_测算结果" xfId="4864"/>
    <cellStyle name="差_测算结果 2" xfId="4865"/>
    <cellStyle name="差_测算结果 3" xfId="4866"/>
    <cellStyle name="差_测算结果_03_2010年各地区一般预算平衡表" xfId="4867"/>
    <cellStyle name="差_测算结果_03_2010年各地区一般预算平衡表 2" xfId="4868"/>
    <cellStyle name="差_测算结果_03_2010年各地区一般预算平衡表_2010年地方财政一般预算分级平衡情况表（汇总）0524" xfId="4869"/>
    <cellStyle name="差_测算结果_03_2010年各地区一般预算平衡表_2010年地方财政一般预算分级平衡情况表（汇总）0524 2" xfId="4870"/>
    <cellStyle name="差_测算结果_财力性转移支付2010年预算参考数" xfId="4871"/>
    <cellStyle name="差_测算结果_财力性转移支付2010年预算参考数 2" xfId="4872"/>
    <cellStyle name="差_测算结果_财力性转移支付2010年预算参考数_03_2010年各地区一般预算平衡表" xfId="4873"/>
    <cellStyle name="差_测算结果_财力性转移支付2010年预算参考数_03_2010年各地区一般预算平衡表 2" xfId="4874"/>
    <cellStyle name="差_测算结果_财力性转移支付2010年预算参考数_03_2010年各地区一般预算平衡表_2010年地方财政一般预算分级平衡情况表（汇总）0524" xfId="4875"/>
    <cellStyle name="差_测算结果_财力性转移支付2010年预算参考数_03_2010年各地区一般预算平衡表_2010年地方财政一般预算分级平衡情况表（汇总）0524 2" xfId="4876"/>
    <cellStyle name="差_测算结果_财力性转移支付2010年预算参考数_合并" xfId="4877"/>
    <cellStyle name="差_测算结果_财力性转移支付2010年预算参考数_合并 2" xfId="4878"/>
    <cellStyle name="差_测算结果_财力性转移支付2010年预算参考数_华东" xfId="4879"/>
    <cellStyle name="差_测算结果_财力性转移支付2010年预算参考数_华东 2" xfId="4880"/>
    <cellStyle name="差_测算结果_财力性转移支付2010年预算参考数_隋心对账单定稿0514" xfId="4881"/>
    <cellStyle name="差_测算结果_财力性转移支付2010年预算参考数_隋心对账单定稿0514 2" xfId="4882"/>
    <cellStyle name="差_测算结果_合并" xfId="4883"/>
    <cellStyle name="差_测算结果_合并 2" xfId="4884"/>
    <cellStyle name="差_测算结果_华东" xfId="4885"/>
    <cellStyle name="差_测算结果_华东 2" xfId="4886"/>
    <cellStyle name="差_测算结果_隋心对账单定稿0514" xfId="4887"/>
    <cellStyle name="差_测算结果_隋心对账单定稿0514 2" xfId="4888"/>
    <cellStyle name="差_测算结果汇总" xfId="4889"/>
    <cellStyle name="差_测算结果汇总 2" xfId="4890"/>
    <cellStyle name="差_测算结果汇总 3" xfId="4891"/>
    <cellStyle name="差_测算结果汇总_03_2010年各地区一般预算平衡表" xfId="4892"/>
    <cellStyle name="差_测算结果汇总_03_2010年各地区一般预算平衡表 2" xfId="4893"/>
    <cellStyle name="差_测算结果汇总_03_2010年各地区一般预算平衡表_2010年地方财政一般预算分级平衡情况表（汇总）0524" xfId="4894"/>
    <cellStyle name="差_测算结果汇总_03_2010年各地区一般预算平衡表_2010年地方财政一般预算分级平衡情况表（汇总）0524 2" xfId="4895"/>
    <cellStyle name="差_测算结果汇总_财力性转移支付2010年预算参考数" xfId="4896"/>
    <cellStyle name="差_测算结果汇总_财力性转移支付2010年预算参考数 2" xfId="4897"/>
    <cellStyle name="差_测算结果汇总_财力性转移支付2010年预算参考数_03_2010年各地区一般预算平衡表" xfId="4898"/>
    <cellStyle name="差_测算结果汇总_财力性转移支付2010年预算参考数_03_2010年各地区一般预算平衡表 2" xfId="4899"/>
    <cellStyle name="差_测算结果汇总_财力性转移支付2010年预算参考数_03_2010年各地区一般预算平衡表_2010年地方财政一般预算分级平衡情况表（汇总）0524" xfId="4900"/>
    <cellStyle name="差_测算结果汇总_财力性转移支付2010年预算参考数_03_2010年各地区一般预算平衡表_2010年地方财政一般预算分级平衡情况表（汇总）0524 2" xfId="4901"/>
    <cellStyle name="差_测算结果汇总_财力性转移支付2010年预算参考数_合并" xfId="4902"/>
    <cellStyle name="差_测算结果汇总_财力性转移支付2010年预算参考数_合并 2" xfId="4903"/>
    <cellStyle name="差_测算结果汇总_财力性转移支付2010年预算参考数_华东" xfId="4904"/>
    <cellStyle name="差_测算结果汇总_财力性转移支付2010年预算参考数_华东 2" xfId="4905"/>
    <cellStyle name="差_测算结果汇总_财力性转移支付2010年预算参考数_隋心对账单定稿0514" xfId="4906"/>
    <cellStyle name="差_测算结果汇总_财力性转移支付2010年预算参考数_隋心对账单定稿0514 2" xfId="4907"/>
    <cellStyle name="差_测算结果汇总_合并" xfId="4908"/>
    <cellStyle name="差_测算结果汇总_合并 2" xfId="4909"/>
    <cellStyle name="差_测算结果汇总_华东" xfId="4910"/>
    <cellStyle name="差_测算结果汇总_华东 2" xfId="4911"/>
    <cellStyle name="差_测算结果汇总_隋心对账单定稿0514" xfId="4912"/>
    <cellStyle name="差_测算结果汇总_隋心对账单定稿0514 2" xfId="4913"/>
    <cellStyle name="差_成本差异系数" xfId="4914"/>
    <cellStyle name="差_成本差异系数 2" xfId="4915"/>
    <cellStyle name="差_成本差异系数 3" xfId="4916"/>
    <cellStyle name="差_成本差异系数（含人口规模）" xfId="4917"/>
    <cellStyle name="差_成本差异系数（含人口规模） 2" xfId="4918"/>
    <cellStyle name="差_成本差异系数（含人口规模） 3" xfId="4919"/>
    <cellStyle name="差_成本差异系数（含人口规模）_03_2010年各地区一般预算平衡表" xfId="4920"/>
    <cellStyle name="差_成本差异系数（含人口规模）_03_2010年各地区一般预算平衡表 2" xfId="4921"/>
    <cellStyle name="差_成本差异系数（含人口规模）_03_2010年各地区一般预算平衡表_2010年地方财政一般预算分级平衡情况表（汇总）0524" xfId="4922"/>
    <cellStyle name="差_成本差异系数（含人口规模）_03_2010年各地区一般预算平衡表_2010年地方财政一般预算分级平衡情况表（汇总）0524 2" xfId="4923"/>
    <cellStyle name="差_成本差异系数（含人口规模）_财力性转移支付2010年预算参考数" xfId="4924"/>
    <cellStyle name="差_成本差异系数（含人口规模）_财力性转移支付2010年预算参考数 2" xfId="4925"/>
    <cellStyle name="差_成本差异系数（含人口规模）_财力性转移支付2010年预算参考数_03_2010年各地区一般预算平衡表" xfId="4926"/>
    <cellStyle name="差_成本差异系数（含人口规模）_财力性转移支付2010年预算参考数_03_2010年各地区一般预算平衡表 2" xfId="4927"/>
    <cellStyle name="差_成本差异系数（含人口规模）_财力性转移支付2010年预算参考数_03_2010年各地区一般预算平衡表_2010年地方财政一般预算分级平衡情况表（汇总）0524" xfId="4928"/>
    <cellStyle name="差_成本差异系数（含人口规模）_财力性转移支付2010年预算参考数_03_2010年各地区一般预算平衡表_2010年地方财政一般预算分级平衡情况表（汇总）0524 2" xfId="4929"/>
    <cellStyle name="差_成本差异系数（含人口规模）_财力性转移支付2010年预算参考数_合并" xfId="4930"/>
    <cellStyle name="差_成本差异系数（含人口规模）_财力性转移支付2010年预算参考数_合并 2" xfId="4931"/>
    <cellStyle name="差_成本差异系数（含人口规模）_财力性转移支付2010年预算参考数_华东" xfId="4932"/>
    <cellStyle name="差_成本差异系数（含人口规模）_财力性转移支付2010年预算参考数_华东 2" xfId="4933"/>
    <cellStyle name="差_成本差异系数（含人口规模）_财力性转移支付2010年预算参考数_隋心对账单定稿0514" xfId="4934"/>
    <cellStyle name="差_成本差异系数（含人口规模）_财力性转移支付2010年预算参考数_隋心对账单定稿0514 2" xfId="4935"/>
    <cellStyle name="差_成本差异系数（含人口规模）_合并" xfId="4936"/>
    <cellStyle name="差_成本差异系数（含人口规模）_合并 2" xfId="4937"/>
    <cellStyle name="差_成本差异系数（含人口规模）_华东" xfId="4938"/>
    <cellStyle name="差_成本差异系数（含人口规模）_华东 2" xfId="4939"/>
    <cellStyle name="差_成本差异系数（含人口规模）_隋心对账单定稿0514" xfId="4940"/>
    <cellStyle name="差_成本差异系数（含人口规模）_隋心对账单定稿0514 2" xfId="4941"/>
    <cellStyle name="差_成本差异系数_03_2010年各地区一般预算平衡表" xfId="4942"/>
    <cellStyle name="差_成本差异系数_03_2010年各地区一般预算平衡表 2" xfId="4943"/>
    <cellStyle name="差_成本差异系数_03_2010年各地区一般预算平衡表_2010年地方财政一般预算分级平衡情况表（汇总）0524" xfId="4944"/>
    <cellStyle name="差_成本差异系数_03_2010年各地区一般预算平衡表_2010年地方财政一般预算分级平衡情况表（汇总）0524 2" xfId="4945"/>
    <cellStyle name="差_成本差异系数_财力性转移支付2010年预算参考数" xfId="4946"/>
    <cellStyle name="差_成本差异系数_财力性转移支付2010年预算参考数 2" xfId="4947"/>
    <cellStyle name="差_成本差异系数_财力性转移支付2010年预算参考数_03_2010年各地区一般预算平衡表" xfId="4948"/>
    <cellStyle name="差_成本差异系数_财力性转移支付2010年预算参考数_03_2010年各地区一般预算平衡表 2" xfId="4949"/>
    <cellStyle name="差_成本差异系数_财力性转移支付2010年预算参考数_03_2010年各地区一般预算平衡表_2010年地方财政一般预算分级平衡情况表（汇总）0524" xfId="4950"/>
    <cellStyle name="差_成本差异系数_财力性转移支付2010年预算参考数_03_2010年各地区一般预算平衡表_2010年地方财政一般预算分级平衡情况表（汇总）0524 2" xfId="4951"/>
    <cellStyle name="差_成本差异系数_财力性转移支付2010年预算参考数_合并" xfId="4952"/>
    <cellStyle name="差_成本差异系数_财力性转移支付2010年预算参考数_合并 2" xfId="4953"/>
    <cellStyle name="差_成本差异系数_财力性转移支付2010年预算参考数_华东" xfId="4954"/>
    <cellStyle name="差_成本差异系数_财力性转移支付2010年预算参考数_华东 2" xfId="4955"/>
    <cellStyle name="差_成本差异系数_财力性转移支付2010年预算参考数_隋心对账单定稿0514" xfId="4956"/>
    <cellStyle name="差_成本差异系数_财力性转移支付2010年预算参考数_隋心对账单定稿0514 2" xfId="4957"/>
    <cellStyle name="差_成本差异系数_合并" xfId="4958"/>
    <cellStyle name="差_成本差异系数_合并 2" xfId="4959"/>
    <cellStyle name="差_成本差异系数_华东" xfId="4960"/>
    <cellStyle name="差_成本差异系数_华东 2" xfId="4961"/>
    <cellStyle name="差_成本差异系数_隋心对账单定稿0514" xfId="4962"/>
    <cellStyle name="差_成本差异系数_隋心对账单定稿0514 2" xfId="4963"/>
    <cellStyle name="差_城建部门" xfId="4964"/>
    <cellStyle name="差_城建部门 2" xfId="4965"/>
    <cellStyle name="差_城建部门_合并" xfId="4966"/>
    <cellStyle name="差_城建部门_华东" xfId="4967"/>
    <cellStyle name="差_城建部门_隋心对账单定稿0514" xfId="4968"/>
    <cellStyle name="差_第五部分(才淼、饶永宏）" xfId="4969"/>
    <cellStyle name="差_第五部分(才淼、饶永宏） 2" xfId="4970"/>
    <cellStyle name="差_第五部分(才淼、饶永宏）_合并" xfId="4971"/>
    <cellStyle name="差_第五部分(才淼、饶永宏）_华东" xfId="4972"/>
    <cellStyle name="差_第五部分(才淼、饶永宏）_隋心对账单定稿0514" xfId="4973"/>
    <cellStyle name="差_第一部分：综合全" xfId="4974"/>
    <cellStyle name="差_第一部分：综合全 2" xfId="4975"/>
    <cellStyle name="差_第一部分：综合全_合并" xfId="4976"/>
    <cellStyle name="差_第一部分：综合全_华东" xfId="4977"/>
    <cellStyle name="差_第一部分：综合全_隋心对账单定稿0514" xfId="4978"/>
    <cellStyle name="差_对比表" xfId="4979"/>
    <cellStyle name="差_分析缺口率" xfId="4980"/>
    <cellStyle name="差_分析缺口率 2" xfId="4981"/>
    <cellStyle name="差_分析缺口率 3" xfId="4982"/>
    <cellStyle name="差_分析缺口率_03_2010年各地区一般预算平衡表" xfId="4983"/>
    <cellStyle name="差_分析缺口率_03_2010年各地区一般预算平衡表 2" xfId="4984"/>
    <cellStyle name="差_分析缺口率_03_2010年各地区一般预算平衡表_2010年地方财政一般预算分级平衡情况表（汇总）0524" xfId="4985"/>
    <cellStyle name="差_分析缺口率_03_2010年各地区一般预算平衡表_2010年地方财政一般预算分级平衡情况表（汇总）0524 2" xfId="4986"/>
    <cellStyle name="差_分析缺口率_财力性转移支付2010年预算参考数" xfId="4987"/>
    <cellStyle name="差_分析缺口率_财力性转移支付2010年预算参考数 2" xfId="4988"/>
    <cellStyle name="差_分析缺口率_财力性转移支付2010年预算参考数_03_2010年各地区一般预算平衡表" xfId="4989"/>
    <cellStyle name="差_分析缺口率_财力性转移支付2010年预算参考数_03_2010年各地区一般预算平衡表 2" xfId="4990"/>
    <cellStyle name="差_分析缺口率_财力性转移支付2010年预算参考数_03_2010年各地区一般预算平衡表_2010年地方财政一般预算分级平衡情况表（汇总）0524" xfId="4991"/>
    <cellStyle name="差_分析缺口率_财力性转移支付2010年预算参考数_03_2010年各地区一般预算平衡表_2010年地方财政一般预算分级平衡情况表（汇总）0524 2" xfId="4992"/>
    <cellStyle name="差_分析缺口率_财力性转移支付2010年预算参考数_合并" xfId="4993"/>
    <cellStyle name="差_分析缺口率_财力性转移支付2010年预算参考数_合并 2" xfId="4994"/>
    <cellStyle name="差_分析缺口率_财力性转移支付2010年预算参考数_华东" xfId="4995"/>
    <cellStyle name="差_分析缺口率_财力性转移支付2010年预算参考数_华东 2" xfId="4996"/>
    <cellStyle name="差_分析缺口率_财力性转移支付2010年预算参考数_隋心对账单定稿0514" xfId="4997"/>
    <cellStyle name="差_分析缺口率_财力性转移支付2010年预算参考数_隋心对账单定稿0514 2" xfId="4998"/>
    <cellStyle name="差_分析缺口率_合并" xfId="4999"/>
    <cellStyle name="差_分析缺口率_合并 2" xfId="5000"/>
    <cellStyle name="差_分析缺口率_华东" xfId="5001"/>
    <cellStyle name="差_分析缺口率_华东 2" xfId="5002"/>
    <cellStyle name="差_分析缺口率_隋心对账单定稿0514" xfId="5003"/>
    <cellStyle name="差_分析缺口率_隋心对账单定稿0514 2" xfId="5004"/>
    <cellStyle name="差_分县成本差异系数" xfId="5005"/>
    <cellStyle name="差_分县成本差异系数 2" xfId="5006"/>
    <cellStyle name="差_分县成本差异系数 3" xfId="5007"/>
    <cellStyle name="差_分县成本差异系数_03_2010年各地区一般预算平衡表" xfId="5008"/>
    <cellStyle name="差_分县成本差异系数_03_2010年各地区一般预算平衡表 2" xfId="5009"/>
    <cellStyle name="差_分县成本差异系数_03_2010年各地区一般预算平衡表_2010年地方财政一般预算分级平衡情况表（汇总）0524" xfId="5010"/>
    <cellStyle name="差_分县成本差异系数_03_2010年各地区一般预算平衡表_2010年地方财政一般预算分级平衡情况表（汇总）0524 2" xfId="5011"/>
    <cellStyle name="差_分县成本差异系数_不含人员经费系数" xfId="5012"/>
    <cellStyle name="差_分县成本差异系数_不含人员经费系数 2" xfId="5013"/>
    <cellStyle name="差_分县成本差异系数_不含人员经费系数 3" xfId="5014"/>
    <cellStyle name="差_分县成本差异系数_不含人员经费系数_03_2010年各地区一般预算平衡表" xfId="5015"/>
    <cellStyle name="差_分县成本差异系数_不含人员经费系数_03_2010年各地区一般预算平衡表 2" xfId="5016"/>
    <cellStyle name="差_分县成本差异系数_不含人员经费系数_03_2010年各地区一般预算平衡表_2010年地方财政一般预算分级平衡情况表（汇总）0524" xfId="5017"/>
    <cellStyle name="差_分县成本差异系数_不含人员经费系数_03_2010年各地区一般预算平衡表_2010年地方财政一般预算分级平衡情况表（汇总）0524 2" xfId="5018"/>
    <cellStyle name="差_分县成本差异系数_不含人员经费系数_财力性转移支付2010年预算参考数" xfId="5019"/>
    <cellStyle name="差_分县成本差异系数_不含人员经费系数_财力性转移支付2010年预算参考数 2" xfId="5020"/>
    <cellStyle name="差_分县成本差异系数_不含人员经费系数_财力性转移支付2010年预算参考数_03_2010年各地区一般预算平衡表" xfId="5021"/>
    <cellStyle name="差_分县成本差异系数_不含人员经费系数_财力性转移支付2010年预算参考数_03_2010年各地区一般预算平衡表 2" xfId="5022"/>
    <cellStyle name="差_分县成本差异系数_不含人员经费系数_财力性转移支付2010年预算参考数_03_2010年各地区一般预算平衡表_2010年地方财政一般预算分级平衡情况表（汇总）0524" xfId="5023"/>
    <cellStyle name="差_分县成本差异系数_不含人员经费系数_财力性转移支付2010年预算参考数_03_2010年各地区一般预算平衡表_2010年地方财政一般预算分级平衡情况表（汇总）0524 2" xfId="5024"/>
    <cellStyle name="差_分县成本差异系数_不含人员经费系数_财力性转移支付2010年预算参考数_合并" xfId="5025"/>
    <cellStyle name="差_分县成本差异系数_不含人员经费系数_财力性转移支付2010年预算参考数_合并 2" xfId="5026"/>
    <cellStyle name="差_分县成本差异系数_不含人员经费系数_财力性转移支付2010年预算参考数_华东" xfId="5027"/>
    <cellStyle name="差_分县成本差异系数_不含人员经费系数_财力性转移支付2010年预算参考数_华东 2" xfId="5028"/>
    <cellStyle name="差_分县成本差异系数_不含人员经费系数_财力性转移支付2010年预算参考数_隋心对账单定稿0514" xfId="5029"/>
    <cellStyle name="差_分县成本差异系数_不含人员经费系数_财力性转移支付2010年预算参考数_隋心对账单定稿0514 2" xfId="5030"/>
    <cellStyle name="差_分县成本差异系数_不含人员经费系数_合并" xfId="5031"/>
    <cellStyle name="差_分县成本差异系数_不含人员经费系数_合并 2" xfId="5032"/>
    <cellStyle name="差_分县成本差异系数_不含人员经费系数_华东" xfId="5033"/>
    <cellStyle name="差_分县成本差异系数_不含人员经费系数_华东 2" xfId="5034"/>
    <cellStyle name="差_分县成本差异系数_不含人员经费系数_隋心对账单定稿0514" xfId="5035"/>
    <cellStyle name="差_分县成本差异系数_不含人员经费系数_隋心对账单定稿0514 2" xfId="5036"/>
    <cellStyle name="差_分县成本差异系数_财力性转移支付2010年预算参考数" xfId="5037"/>
    <cellStyle name="差_分县成本差异系数_财力性转移支付2010年预算参考数 2" xfId="5038"/>
    <cellStyle name="差_分县成本差异系数_财力性转移支付2010年预算参考数_03_2010年各地区一般预算平衡表" xfId="5039"/>
    <cellStyle name="差_分县成本差异系数_财力性转移支付2010年预算参考数_03_2010年各地区一般预算平衡表 2" xfId="5040"/>
    <cellStyle name="差_分县成本差异系数_财力性转移支付2010年预算参考数_03_2010年各地区一般预算平衡表_2010年地方财政一般预算分级平衡情况表（汇总）0524" xfId="5041"/>
    <cellStyle name="差_分县成本差异系数_财力性转移支付2010年预算参考数_03_2010年各地区一般预算平衡表_2010年地方财政一般预算分级平衡情况表（汇总）0524 2" xfId="5042"/>
    <cellStyle name="差_分县成本差异系数_财力性转移支付2010年预算参考数_合并" xfId="5043"/>
    <cellStyle name="差_分县成本差异系数_财力性转移支付2010年预算参考数_合并 2" xfId="5044"/>
    <cellStyle name="差_分县成本差异系数_财力性转移支付2010年预算参考数_华东" xfId="5045"/>
    <cellStyle name="差_分县成本差异系数_财力性转移支付2010年预算参考数_华东 2" xfId="5046"/>
    <cellStyle name="差_分县成本差异系数_财力性转移支付2010年预算参考数_隋心对账单定稿0514" xfId="5047"/>
    <cellStyle name="差_分县成本差异系数_财力性转移支付2010年预算参考数_隋心对账单定稿0514 2" xfId="5048"/>
    <cellStyle name="差_分县成本差异系数_合并" xfId="5049"/>
    <cellStyle name="差_分县成本差异系数_合并 2" xfId="5050"/>
    <cellStyle name="差_分县成本差异系数_华东" xfId="5051"/>
    <cellStyle name="差_分县成本差异系数_华东 2" xfId="5052"/>
    <cellStyle name="差_分县成本差异系数_民生政策最低支出需求" xfId="5053"/>
    <cellStyle name="差_分县成本差异系数_民生政策最低支出需求 2" xfId="5054"/>
    <cellStyle name="差_分县成本差异系数_民生政策最低支出需求 3" xfId="5055"/>
    <cellStyle name="差_分县成本差异系数_民生政策最低支出需求_03_2010年各地区一般预算平衡表" xfId="5056"/>
    <cellStyle name="差_分县成本差异系数_民生政策最低支出需求_03_2010年各地区一般预算平衡表 2" xfId="5057"/>
    <cellStyle name="差_分县成本差异系数_民生政策最低支出需求_03_2010年各地区一般预算平衡表_2010年地方财政一般预算分级平衡情况表（汇总）0524" xfId="5058"/>
    <cellStyle name="差_分县成本差异系数_民生政策最低支出需求_03_2010年各地区一般预算平衡表_2010年地方财政一般预算分级平衡情况表（汇总）0524 2" xfId="5059"/>
    <cellStyle name="差_分县成本差异系数_民生政策最低支出需求_财力性转移支付2010年预算参考数" xfId="5060"/>
    <cellStyle name="差_分县成本差异系数_民生政策最低支出需求_财力性转移支付2010年预算参考数 2" xfId="5061"/>
    <cellStyle name="差_分县成本差异系数_民生政策最低支出需求_财力性转移支付2010年预算参考数_03_2010年各地区一般预算平衡表" xfId="5062"/>
    <cellStyle name="差_分县成本差异系数_民生政策最低支出需求_财力性转移支付2010年预算参考数_03_2010年各地区一般预算平衡表 2" xfId="5063"/>
    <cellStyle name="差_分县成本差异系数_民生政策最低支出需求_财力性转移支付2010年预算参考数_03_2010年各地区一般预算平衡表_2010年地方财政一般预算分级平衡情况表（汇总）0524" xfId="5064"/>
    <cellStyle name="差_分县成本差异系数_民生政策最低支出需求_财力性转移支付2010年预算参考数_03_2010年各地区一般预算平衡表_2010年地方财政一般预算分级平衡情况表（汇总）0524 2" xfId="5065"/>
    <cellStyle name="差_分县成本差异系数_民生政策最低支出需求_财力性转移支付2010年预算参考数_合并" xfId="5066"/>
    <cellStyle name="差_分县成本差异系数_民生政策最低支出需求_财力性转移支付2010年预算参考数_合并 2" xfId="5067"/>
    <cellStyle name="差_分县成本差异系数_民生政策最低支出需求_财力性转移支付2010年预算参考数_华东" xfId="5068"/>
    <cellStyle name="差_分县成本差异系数_民生政策最低支出需求_财力性转移支付2010年预算参考数_华东 2" xfId="5069"/>
    <cellStyle name="差_分县成本差异系数_民生政策最低支出需求_财力性转移支付2010年预算参考数_隋心对账单定稿0514" xfId="5070"/>
    <cellStyle name="差_分县成本差异系数_民生政策最低支出需求_财力性转移支付2010年预算参考数_隋心对账单定稿0514 2" xfId="5071"/>
    <cellStyle name="差_分县成本差异系数_民生政策最低支出需求_合并" xfId="5072"/>
    <cellStyle name="差_分县成本差异系数_民生政策最低支出需求_合并 2" xfId="5073"/>
    <cellStyle name="差_分县成本差异系数_民生政策最低支出需求_华东" xfId="5074"/>
    <cellStyle name="差_分县成本差异系数_民生政策最低支出需求_华东 2" xfId="5075"/>
    <cellStyle name="差_分县成本差异系数_民生政策最低支出需求_隋心对账单定稿0514" xfId="5076"/>
    <cellStyle name="差_分县成本差异系数_民生政策最低支出需求_隋心对账单定稿0514 2" xfId="5077"/>
    <cellStyle name="差_分县成本差异系数_隋心对账单定稿0514" xfId="5078"/>
    <cellStyle name="差_分县成本差异系数_隋心对账单定稿0514 2" xfId="5079"/>
    <cellStyle name="差_附表" xfId="5080"/>
    <cellStyle name="差_附表 2" xfId="5081"/>
    <cellStyle name="差_附表 3" xfId="5082"/>
    <cellStyle name="差_附表_03_2010年各地区一般预算平衡表" xfId="5083"/>
    <cellStyle name="差_附表_03_2010年各地区一般预算平衡表 2" xfId="5084"/>
    <cellStyle name="差_附表_03_2010年各地区一般预算平衡表_2010年地方财政一般预算分级平衡情况表（汇总）0524" xfId="5085"/>
    <cellStyle name="差_附表_03_2010年各地区一般预算平衡表_2010年地方财政一般预算分级平衡情况表（汇总）0524 2" xfId="5086"/>
    <cellStyle name="差_附表_财力性转移支付2010年预算参考数" xfId="5087"/>
    <cellStyle name="差_附表_财力性转移支付2010年预算参考数 2" xfId="5088"/>
    <cellStyle name="差_附表_财力性转移支付2010年预算参考数_03_2010年各地区一般预算平衡表" xfId="5089"/>
    <cellStyle name="差_附表_财力性转移支付2010年预算参考数_03_2010年各地区一般预算平衡表 2" xfId="5090"/>
    <cellStyle name="差_附表_财力性转移支付2010年预算参考数_03_2010年各地区一般预算平衡表_2010年地方财政一般预算分级平衡情况表（汇总）0524" xfId="5091"/>
    <cellStyle name="差_附表_财力性转移支付2010年预算参考数_03_2010年各地区一般预算平衡表_2010年地方财政一般预算分级平衡情况表（汇总）0524 2" xfId="5092"/>
    <cellStyle name="差_附表_财力性转移支付2010年预算参考数_合并" xfId="5093"/>
    <cellStyle name="差_附表_财力性转移支付2010年预算参考数_合并 2" xfId="5094"/>
    <cellStyle name="差_附表_财力性转移支付2010年预算参考数_华东" xfId="5095"/>
    <cellStyle name="差_附表_财力性转移支付2010年预算参考数_华东 2" xfId="5096"/>
    <cellStyle name="差_附表_财力性转移支付2010年预算参考数_隋心对账单定稿0514" xfId="5097"/>
    <cellStyle name="差_附表_财力性转移支付2010年预算参考数_隋心对账单定稿0514 2" xfId="5098"/>
    <cellStyle name="差_附表_合并" xfId="5099"/>
    <cellStyle name="差_附表_合并 2" xfId="5100"/>
    <cellStyle name="差_附表_华东" xfId="5101"/>
    <cellStyle name="差_附表_华东 2" xfId="5102"/>
    <cellStyle name="差_附表_隋心对账单定稿0514" xfId="5103"/>
    <cellStyle name="差_附表_隋心对账单定稿0514 2" xfId="5104"/>
    <cellStyle name="差_高原特色牦牛绒、羊绒(毛)出口基地建设项目（2）" xfId="5105"/>
    <cellStyle name="差_高原特色牦牛绒、羊绒(毛)出口基地建设项目（2） 2" xfId="5106"/>
    <cellStyle name="差_公安、消防、边防辅警员工资" xfId="5107"/>
    <cellStyle name="差_公安、消防、边防辅警员工资 2" xfId="5108"/>
    <cellStyle name="差_公安、消防、边防辅警员工资 2 2" xfId="5109"/>
    <cellStyle name="差_公安、消防、边防辅警员工资 3" xfId="5110"/>
    <cellStyle name="差_公安、消防、边防辅警员工资 3 2" xfId="5111"/>
    <cellStyle name="差_公安、消防、边防辅警员工资 4" xfId="5112"/>
    <cellStyle name="差_行政(燃修费)" xfId="5113"/>
    <cellStyle name="差_行政(燃修费) 2" xfId="5114"/>
    <cellStyle name="差_行政(燃修费) 3" xfId="5115"/>
    <cellStyle name="差_行政(燃修费)_03_2010年各地区一般预算平衡表" xfId="5116"/>
    <cellStyle name="差_行政(燃修费)_03_2010年各地区一般预算平衡表 2" xfId="5117"/>
    <cellStyle name="差_行政(燃修费)_03_2010年各地区一般预算平衡表_2010年地方财政一般预算分级平衡情况表（汇总）0524" xfId="5118"/>
    <cellStyle name="差_行政(燃修费)_03_2010年各地区一般预算平衡表_2010年地方财政一般预算分级平衡情况表（汇总）0524 2" xfId="5119"/>
    <cellStyle name="差_行政(燃修费)_不含人员经费系数" xfId="5120"/>
    <cellStyle name="差_行政(燃修费)_不含人员经费系数 2" xfId="5121"/>
    <cellStyle name="差_行政(燃修费)_不含人员经费系数 3" xfId="5122"/>
    <cellStyle name="差_行政(燃修费)_不含人员经费系数_03_2010年各地区一般预算平衡表" xfId="5123"/>
    <cellStyle name="差_行政(燃修费)_不含人员经费系数_03_2010年各地区一般预算平衡表 2" xfId="5124"/>
    <cellStyle name="差_行政(燃修费)_不含人员经费系数_03_2010年各地区一般预算平衡表_2010年地方财政一般预算分级平衡情况表（汇总）0524" xfId="5125"/>
    <cellStyle name="差_行政(燃修费)_不含人员经费系数_03_2010年各地区一般预算平衡表_2010年地方财政一般预算分级平衡情况表（汇总）0524 2" xfId="5126"/>
    <cellStyle name="差_行政(燃修费)_不含人员经费系数_财力性转移支付2010年预算参考数" xfId="5127"/>
    <cellStyle name="差_行政(燃修费)_不含人员经费系数_财力性转移支付2010年预算参考数 2" xfId="5128"/>
    <cellStyle name="差_行政(燃修费)_不含人员经费系数_财力性转移支付2010年预算参考数_03_2010年各地区一般预算平衡表" xfId="5129"/>
    <cellStyle name="差_行政(燃修费)_不含人员经费系数_财力性转移支付2010年预算参考数_03_2010年各地区一般预算平衡表 2" xfId="5130"/>
    <cellStyle name="差_行政(燃修费)_不含人员经费系数_财力性转移支付2010年预算参考数_03_2010年各地区一般预算平衡表_2010年地方财政一般预算分级平衡情况表（汇总）0524" xfId="5131"/>
    <cellStyle name="差_行政(燃修费)_不含人员经费系数_财力性转移支付2010年预算参考数_03_2010年各地区一般预算平衡表_2010年地方财政一般预算分级平衡情况表（汇总）0524 2" xfId="5132"/>
    <cellStyle name="差_行政(燃修费)_不含人员经费系数_财力性转移支付2010年预算参考数_合并" xfId="5133"/>
    <cellStyle name="差_行政(燃修费)_不含人员经费系数_财力性转移支付2010年预算参考数_合并 2" xfId="5134"/>
    <cellStyle name="差_行政(燃修费)_不含人员经费系数_财力性转移支付2010年预算参考数_华东" xfId="5135"/>
    <cellStyle name="差_行政(燃修费)_不含人员经费系数_财力性转移支付2010年预算参考数_华东 2" xfId="5136"/>
    <cellStyle name="差_行政(燃修费)_不含人员经费系数_财力性转移支付2010年预算参考数_隋心对账单定稿0514" xfId="5137"/>
    <cellStyle name="差_行政(燃修费)_不含人员经费系数_财力性转移支付2010年预算参考数_隋心对账单定稿0514 2" xfId="5138"/>
    <cellStyle name="差_行政(燃修费)_不含人员经费系数_合并" xfId="5139"/>
    <cellStyle name="差_行政(燃修费)_不含人员经费系数_合并 2" xfId="5140"/>
    <cellStyle name="差_行政(燃修费)_不含人员经费系数_华东" xfId="5141"/>
    <cellStyle name="差_行政(燃修费)_不含人员经费系数_华东 2" xfId="5142"/>
    <cellStyle name="差_行政(燃修费)_不含人员经费系数_隋心对账单定稿0514" xfId="5143"/>
    <cellStyle name="差_行政(燃修费)_不含人员经费系数_隋心对账单定稿0514 2" xfId="5144"/>
    <cellStyle name="差_行政(燃修费)_财力性转移支付2010年预算参考数" xfId="5145"/>
    <cellStyle name="差_行政(燃修费)_财力性转移支付2010年预算参考数 2" xfId="5146"/>
    <cellStyle name="差_行政(燃修费)_财力性转移支付2010年预算参考数_03_2010年各地区一般预算平衡表" xfId="5147"/>
    <cellStyle name="差_行政(燃修费)_财力性转移支付2010年预算参考数_03_2010年各地区一般预算平衡表 2" xfId="5148"/>
    <cellStyle name="差_行政(燃修费)_财力性转移支付2010年预算参考数_03_2010年各地区一般预算平衡表_2010年地方财政一般预算分级平衡情况表（汇总）0524" xfId="5149"/>
    <cellStyle name="差_行政(燃修费)_财力性转移支付2010年预算参考数_03_2010年各地区一般预算平衡表_2010年地方财政一般预算分级平衡情况表（汇总）0524 2" xfId="5150"/>
    <cellStyle name="差_行政(燃修费)_财力性转移支付2010年预算参考数_合并" xfId="5151"/>
    <cellStyle name="差_行政(燃修费)_财力性转移支付2010年预算参考数_合并 2" xfId="5152"/>
    <cellStyle name="差_行政(燃修费)_财力性转移支付2010年预算参考数_华东" xfId="5153"/>
    <cellStyle name="差_行政(燃修费)_财力性转移支付2010年预算参考数_华东 2" xfId="5154"/>
    <cellStyle name="差_行政(燃修费)_财力性转移支付2010年预算参考数_隋心对账单定稿0514" xfId="5155"/>
    <cellStyle name="差_行政(燃修费)_财力性转移支付2010年预算参考数_隋心对账单定稿0514 2" xfId="5156"/>
    <cellStyle name="差_行政(燃修费)_合并" xfId="5157"/>
    <cellStyle name="差_行政(燃修费)_合并 2" xfId="5158"/>
    <cellStyle name="差_行政(燃修费)_华东" xfId="5159"/>
    <cellStyle name="差_行政(燃修费)_华东 2" xfId="5160"/>
    <cellStyle name="差_行政(燃修费)_民生政策最低支出需求" xfId="5161"/>
    <cellStyle name="差_行政(燃修费)_民生政策最低支出需求 2" xfId="5162"/>
    <cellStyle name="差_行政(燃修费)_民生政策最低支出需求 3" xfId="5163"/>
    <cellStyle name="差_行政(燃修费)_民生政策最低支出需求_03_2010年各地区一般预算平衡表" xfId="5164"/>
    <cellStyle name="差_行政(燃修费)_民生政策最低支出需求_03_2010年各地区一般预算平衡表 2" xfId="5165"/>
    <cellStyle name="差_行政(燃修费)_民生政策最低支出需求_03_2010年各地区一般预算平衡表_2010年地方财政一般预算分级平衡情况表（汇总）0524" xfId="5166"/>
    <cellStyle name="差_行政(燃修费)_民生政策最低支出需求_03_2010年各地区一般预算平衡表_2010年地方财政一般预算分级平衡情况表（汇总）0524 2" xfId="5167"/>
    <cellStyle name="差_行政(燃修费)_民生政策最低支出需求_财力性转移支付2010年预算参考数" xfId="5168"/>
    <cellStyle name="差_行政(燃修费)_民生政策最低支出需求_财力性转移支付2010年预算参考数 2" xfId="5169"/>
    <cellStyle name="差_行政(燃修费)_民生政策最低支出需求_财力性转移支付2010年预算参考数_03_2010年各地区一般预算平衡表" xfId="5170"/>
    <cellStyle name="差_行政(燃修费)_民生政策最低支出需求_财力性转移支付2010年预算参考数_03_2010年各地区一般预算平衡表 2" xfId="5171"/>
    <cellStyle name="差_行政(燃修费)_民生政策最低支出需求_财力性转移支付2010年预算参考数_03_2010年各地区一般预算平衡表_2010年地方财政一般预算分级平衡情况表（汇总）0524" xfId="5172"/>
    <cellStyle name="差_行政(燃修费)_民生政策最低支出需求_财力性转移支付2010年预算参考数_03_2010年各地区一般预算平衡表_2010年地方财政一般预算分级平衡情况表（汇总）0524 2" xfId="5173"/>
    <cellStyle name="差_行政(燃修费)_民生政策最低支出需求_财力性转移支付2010年预算参考数_合并" xfId="5174"/>
    <cellStyle name="差_行政(燃修费)_民生政策最低支出需求_财力性转移支付2010年预算参考数_合并 2" xfId="5175"/>
    <cellStyle name="差_行政(燃修费)_民生政策最低支出需求_财力性转移支付2010年预算参考数_华东" xfId="5176"/>
    <cellStyle name="差_行政(燃修费)_民生政策最低支出需求_财力性转移支付2010年预算参考数_华东 2" xfId="5177"/>
    <cellStyle name="差_行政(燃修费)_民生政策最低支出需求_财力性转移支付2010年预算参考数_隋心对账单定稿0514" xfId="5178"/>
    <cellStyle name="差_行政(燃修费)_民生政策最低支出需求_财力性转移支付2010年预算参考数_隋心对账单定稿0514 2" xfId="5179"/>
    <cellStyle name="差_行政(燃修费)_民生政策最低支出需求_合并" xfId="5180"/>
    <cellStyle name="差_行政(燃修费)_民生政策最低支出需求_合并 2" xfId="5181"/>
    <cellStyle name="差_行政(燃修费)_民生政策最低支出需求_华东" xfId="5182"/>
    <cellStyle name="差_行政(燃修费)_民生政策最低支出需求_华东 2" xfId="5183"/>
    <cellStyle name="差_行政(燃修费)_民生政策最低支出需求_隋心对账单定稿0514" xfId="5184"/>
    <cellStyle name="差_行政(燃修费)_民生政策最低支出需求_隋心对账单定稿0514 2" xfId="5185"/>
    <cellStyle name="差_行政(燃修费)_隋心对账单定稿0514" xfId="5186"/>
    <cellStyle name="差_行政(燃修费)_隋心对账单定稿0514 2" xfId="5187"/>
    <cellStyle name="差_行政(燃修费)_县市旗测算-新科目（含人口规模效应）" xfId="5188"/>
    <cellStyle name="差_行政(燃修费)_县市旗测算-新科目（含人口规模效应） 2" xfId="5189"/>
    <cellStyle name="差_行政(燃修费)_县市旗测算-新科目（含人口规模效应） 3" xfId="5190"/>
    <cellStyle name="差_行政(燃修费)_县市旗测算-新科目（含人口规模效应）_03_2010年各地区一般预算平衡表" xfId="5191"/>
    <cellStyle name="差_行政(燃修费)_县市旗测算-新科目（含人口规模效应）_03_2010年各地区一般预算平衡表 2" xfId="5192"/>
    <cellStyle name="差_行政(燃修费)_县市旗测算-新科目（含人口规模效应）_03_2010年各地区一般预算平衡表_2010年地方财政一般预算分级平衡情况表（汇总）0524" xfId="5193"/>
    <cellStyle name="差_行政(燃修费)_县市旗测算-新科目（含人口规模效应）_03_2010年各地区一般预算平衡表_2010年地方财政一般预算分级平衡情况表（汇总）0524 2" xfId="5194"/>
    <cellStyle name="差_行政(燃修费)_县市旗测算-新科目（含人口规模效应）_财力性转移支付2010年预算参考数" xfId="5195"/>
    <cellStyle name="差_行政(燃修费)_县市旗测算-新科目（含人口规模效应）_财力性转移支付2010年预算参考数 2" xfId="5196"/>
    <cellStyle name="差_行政(燃修费)_县市旗测算-新科目（含人口规模效应）_财力性转移支付2010年预算参考数_03_2010年各地区一般预算平衡表" xfId="5197"/>
    <cellStyle name="差_行政(燃修费)_县市旗测算-新科目（含人口规模效应）_财力性转移支付2010年预算参考数_03_2010年各地区一般预算平衡表 2" xfId="5198"/>
    <cellStyle name="差_行政(燃修费)_县市旗测算-新科目（含人口规模效应）_财力性转移支付2010年预算参考数_03_2010年各地区一般预算平衡表_2010年地方财政一般预算分级平衡情况表（汇总）0524" xfId="5199"/>
    <cellStyle name="差_行政(燃修费)_县市旗测算-新科目（含人口规模效应）_财力性转移支付2010年预算参考数_03_2010年各地区一般预算平衡表_2010年地方财政一般预算分级平衡情况表（汇总）0524 2" xfId="5200"/>
    <cellStyle name="差_行政(燃修费)_县市旗测算-新科目（含人口规模效应）_财力性转移支付2010年预算参考数_合并" xfId="5201"/>
    <cellStyle name="差_行政(燃修费)_县市旗测算-新科目（含人口规模效应）_财力性转移支付2010年预算参考数_合并 2" xfId="5202"/>
    <cellStyle name="差_行政(燃修费)_县市旗测算-新科目（含人口规模效应）_财力性转移支付2010年预算参考数_华东" xfId="5203"/>
    <cellStyle name="差_行政(燃修费)_县市旗测算-新科目（含人口规模效应）_财力性转移支付2010年预算参考数_华东 2" xfId="5204"/>
    <cellStyle name="差_行政(燃修费)_县市旗测算-新科目（含人口规模效应）_财力性转移支付2010年预算参考数_隋心对账单定稿0514" xfId="5205"/>
    <cellStyle name="差_行政(燃修费)_县市旗测算-新科目（含人口规模效应）_财力性转移支付2010年预算参考数_隋心对账单定稿0514 2" xfId="5206"/>
    <cellStyle name="差_行政(燃修费)_县市旗测算-新科目（含人口规模效应）_合并" xfId="5207"/>
    <cellStyle name="差_行政(燃修费)_县市旗测算-新科目（含人口规模效应）_合并 2" xfId="5208"/>
    <cellStyle name="差_行政(燃修费)_县市旗测算-新科目（含人口规模效应）_华东" xfId="5209"/>
    <cellStyle name="差_行政(燃修费)_县市旗测算-新科目（含人口规模效应）_华东 2" xfId="5210"/>
    <cellStyle name="差_行政(燃修费)_县市旗测算-新科目（含人口规模效应）_隋心对账单定稿0514" xfId="5211"/>
    <cellStyle name="差_行政(燃修费)_县市旗测算-新科目（含人口规模效应）_隋心对账单定稿0514 2" xfId="5212"/>
    <cellStyle name="差_行政（人员）" xfId="5213"/>
    <cellStyle name="差_行政（人员） 2" xfId="5214"/>
    <cellStyle name="差_行政（人员） 3" xfId="5215"/>
    <cellStyle name="差_行政（人员）_03_2010年各地区一般预算平衡表" xfId="5216"/>
    <cellStyle name="差_行政（人员）_03_2010年各地区一般预算平衡表 2" xfId="5217"/>
    <cellStyle name="差_行政（人员）_03_2010年各地区一般预算平衡表_2010年地方财政一般预算分级平衡情况表（汇总）0524" xfId="5218"/>
    <cellStyle name="差_行政（人员）_03_2010年各地区一般预算平衡表_2010年地方财政一般预算分级平衡情况表（汇总）0524 2" xfId="5219"/>
    <cellStyle name="差_行政（人员）_不含人员经费系数" xfId="5220"/>
    <cellStyle name="差_行政（人员）_不含人员经费系数 2" xfId="5221"/>
    <cellStyle name="差_行政（人员）_不含人员经费系数 3" xfId="5222"/>
    <cellStyle name="差_行政（人员）_不含人员经费系数_03_2010年各地区一般预算平衡表" xfId="5223"/>
    <cellStyle name="差_行政（人员）_不含人员经费系数_03_2010年各地区一般预算平衡表 2" xfId="5224"/>
    <cellStyle name="差_行政（人员）_不含人员经费系数_03_2010年各地区一般预算平衡表_2010年地方财政一般预算分级平衡情况表（汇总）0524" xfId="5225"/>
    <cellStyle name="差_行政（人员）_不含人员经费系数_03_2010年各地区一般预算平衡表_2010年地方财政一般预算分级平衡情况表（汇总）0524 2" xfId="5226"/>
    <cellStyle name="差_行政（人员）_不含人员经费系数_财力性转移支付2010年预算参考数" xfId="5227"/>
    <cellStyle name="差_行政（人员）_不含人员经费系数_财力性转移支付2010年预算参考数 2" xfId="5228"/>
    <cellStyle name="差_行政（人员）_不含人员经费系数_财力性转移支付2010年预算参考数_03_2010年各地区一般预算平衡表" xfId="5229"/>
    <cellStyle name="差_行政（人员）_不含人员经费系数_财力性转移支付2010年预算参考数_03_2010年各地区一般预算平衡表 2" xfId="5230"/>
    <cellStyle name="差_行政（人员）_不含人员经费系数_财力性转移支付2010年预算参考数_03_2010年各地区一般预算平衡表_2010年地方财政一般预算分级平衡情况表（汇总）0524" xfId="5231"/>
    <cellStyle name="差_行政（人员）_不含人员经费系数_财力性转移支付2010年预算参考数_03_2010年各地区一般预算平衡表_2010年地方财政一般预算分级平衡情况表（汇总）0524 2" xfId="5232"/>
    <cellStyle name="差_行政（人员）_不含人员经费系数_财力性转移支付2010年预算参考数_合并" xfId="5233"/>
    <cellStyle name="差_行政（人员）_不含人员经费系数_财力性转移支付2010年预算参考数_合并 2" xfId="5234"/>
    <cellStyle name="差_行政（人员）_不含人员经费系数_财力性转移支付2010年预算参考数_华东" xfId="5235"/>
    <cellStyle name="差_行政（人员）_不含人员经费系数_财力性转移支付2010年预算参考数_华东 2" xfId="5236"/>
    <cellStyle name="差_行政（人员）_不含人员经费系数_财力性转移支付2010年预算参考数_隋心对账单定稿0514" xfId="5237"/>
    <cellStyle name="差_行政（人员）_不含人员经费系数_财力性转移支付2010年预算参考数_隋心对账单定稿0514 2" xfId="5238"/>
    <cellStyle name="差_行政（人员）_不含人员经费系数_合并" xfId="5239"/>
    <cellStyle name="差_行政（人员）_不含人员经费系数_合并 2" xfId="5240"/>
    <cellStyle name="差_行政（人员）_不含人员经费系数_华东" xfId="5241"/>
    <cellStyle name="差_行政（人员）_不含人员经费系数_华东 2" xfId="5242"/>
    <cellStyle name="差_行政（人员）_不含人员经费系数_隋心对账单定稿0514" xfId="5243"/>
    <cellStyle name="差_行政（人员）_不含人员经费系数_隋心对账单定稿0514 2" xfId="5244"/>
    <cellStyle name="差_行政（人员）_财力性转移支付2010年预算参考数" xfId="5245"/>
    <cellStyle name="差_行政（人员）_财力性转移支付2010年预算参考数 2" xfId="5246"/>
    <cellStyle name="差_行政（人员）_财力性转移支付2010年预算参考数_03_2010年各地区一般预算平衡表" xfId="5247"/>
    <cellStyle name="差_行政（人员）_财力性转移支付2010年预算参考数_03_2010年各地区一般预算平衡表 2" xfId="5248"/>
    <cellStyle name="差_行政（人员）_财力性转移支付2010年预算参考数_03_2010年各地区一般预算平衡表_2010年地方财政一般预算分级平衡情况表（汇总）0524" xfId="5249"/>
    <cellStyle name="差_行政（人员）_财力性转移支付2010年预算参考数_03_2010年各地区一般预算平衡表_2010年地方财政一般预算分级平衡情况表（汇总）0524 2" xfId="5250"/>
    <cellStyle name="差_行政（人员）_财力性转移支付2010年预算参考数_合并" xfId="5251"/>
    <cellStyle name="差_行政（人员）_财力性转移支付2010年预算参考数_合并 2" xfId="5252"/>
    <cellStyle name="差_行政（人员）_财力性转移支付2010年预算参考数_华东" xfId="5253"/>
    <cellStyle name="差_行政（人员）_财力性转移支付2010年预算参考数_华东 2" xfId="5254"/>
    <cellStyle name="差_行政（人员）_财力性转移支付2010年预算参考数_隋心对账单定稿0514" xfId="5255"/>
    <cellStyle name="差_行政（人员）_财力性转移支付2010年预算参考数_隋心对账单定稿0514 2" xfId="5256"/>
    <cellStyle name="差_行政（人员）_合并" xfId="5257"/>
    <cellStyle name="差_行政（人员）_合并 2" xfId="5258"/>
    <cellStyle name="差_行政（人员）_华东" xfId="5259"/>
    <cellStyle name="差_行政（人员）_华东 2" xfId="5260"/>
    <cellStyle name="差_行政（人员）_民生政策最低支出需求" xfId="5261"/>
    <cellStyle name="差_行政（人员）_民生政策最低支出需求 2" xfId="5262"/>
    <cellStyle name="差_行政（人员）_民生政策最低支出需求 3" xfId="5263"/>
    <cellStyle name="差_行政（人员）_民生政策最低支出需求_03_2010年各地区一般预算平衡表" xfId="5264"/>
    <cellStyle name="差_行政（人员）_民生政策最低支出需求_03_2010年各地区一般预算平衡表 2" xfId="5265"/>
    <cellStyle name="差_行政（人员）_民生政策最低支出需求_03_2010年各地区一般预算平衡表_2010年地方财政一般预算分级平衡情况表（汇总）0524" xfId="5266"/>
    <cellStyle name="差_行政（人员）_民生政策最低支出需求_03_2010年各地区一般预算平衡表_2010年地方财政一般预算分级平衡情况表（汇总）0524 2" xfId="5267"/>
    <cellStyle name="差_行政（人员）_民生政策最低支出需求_财力性转移支付2010年预算参考数" xfId="5268"/>
    <cellStyle name="差_行政（人员）_民生政策最低支出需求_财力性转移支付2010年预算参考数 2" xfId="5269"/>
    <cellStyle name="差_行政（人员）_民生政策最低支出需求_财力性转移支付2010年预算参考数_03_2010年各地区一般预算平衡表" xfId="5270"/>
    <cellStyle name="差_行政（人员）_民生政策最低支出需求_财力性转移支付2010年预算参考数_03_2010年各地区一般预算平衡表 2" xfId="5271"/>
    <cellStyle name="差_行政（人员）_民生政策最低支出需求_财力性转移支付2010年预算参考数_03_2010年各地区一般预算平衡表_2010年地方财政一般预算分级平衡情况表（汇总）0524" xfId="5272"/>
    <cellStyle name="差_行政（人员）_民生政策最低支出需求_财力性转移支付2010年预算参考数_03_2010年各地区一般预算平衡表_2010年地方财政一般预算分级平衡情况表（汇总）0524 2" xfId="5273"/>
    <cellStyle name="差_行政（人员）_民生政策最低支出需求_财力性转移支付2010年预算参考数_合并" xfId="5274"/>
    <cellStyle name="差_行政（人员）_民生政策最低支出需求_财力性转移支付2010年预算参考数_合并 2" xfId="5275"/>
    <cellStyle name="差_行政（人员）_民生政策最低支出需求_财力性转移支付2010年预算参考数_华东" xfId="5276"/>
    <cellStyle name="差_行政（人员）_民生政策最低支出需求_财力性转移支付2010年预算参考数_华东 2" xfId="5277"/>
    <cellStyle name="差_行政（人员）_民生政策最低支出需求_财力性转移支付2010年预算参考数_隋心对账单定稿0514" xfId="5278"/>
    <cellStyle name="差_行政（人员）_民生政策最低支出需求_财力性转移支付2010年预算参考数_隋心对账单定稿0514 2" xfId="5279"/>
    <cellStyle name="差_行政（人员）_民生政策最低支出需求_合并" xfId="5280"/>
    <cellStyle name="差_行政（人员）_民生政策最低支出需求_合并 2" xfId="5281"/>
    <cellStyle name="差_行政（人员）_民生政策最低支出需求_华东" xfId="5282"/>
    <cellStyle name="差_行政（人员）_民生政策最低支出需求_华东 2" xfId="5283"/>
    <cellStyle name="差_行政（人员）_民生政策最低支出需求_隋心对账单定稿0514" xfId="5284"/>
    <cellStyle name="差_行政（人员）_民生政策最低支出需求_隋心对账单定稿0514 2" xfId="5285"/>
    <cellStyle name="差_行政（人员）_隋心对账单定稿0514" xfId="5286"/>
    <cellStyle name="差_行政（人员）_隋心对账单定稿0514 2" xfId="5287"/>
    <cellStyle name="差_行政（人员）_县市旗测算-新科目（含人口规模效应）" xfId="5288"/>
    <cellStyle name="差_行政（人员）_县市旗测算-新科目（含人口规模效应） 2" xfId="5289"/>
    <cellStyle name="差_行政（人员）_县市旗测算-新科目（含人口规模效应） 3" xfId="5290"/>
    <cellStyle name="差_行政（人员）_县市旗测算-新科目（含人口规模效应）_03_2010年各地区一般预算平衡表" xfId="5291"/>
    <cellStyle name="差_行政（人员）_县市旗测算-新科目（含人口规模效应）_03_2010年各地区一般预算平衡表 2" xfId="5292"/>
    <cellStyle name="差_行政（人员）_县市旗测算-新科目（含人口规模效应）_03_2010年各地区一般预算平衡表_2010年地方财政一般预算分级平衡情况表（汇总）0524" xfId="5293"/>
    <cellStyle name="差_行政（人员）_县市旗测算-新科目（含人口规模效应）_03_2010年各地区一般预算平衡表_2010年地方财政一般预算分级平衡情况表（汇总）0524 2" xfId="5294"/>
    <cellStyle name="差_行政（人员）_县市旗测算-新科目（含人口规模效应）_财力性转移支付2010年预算参考数" xfId="5295"/>
    <cellStyle name="差_行政（人员）_县市旗测算-新科目（含人口规模效应）_财力性转移支付2010年预算参考数 2" xfId="5296"/>
    <cellStyle name="差_行政（人员）_县市旗测算-新科目（含人口规模效应）_财力性转移支付2010年预算参考数_03_2010年各地区一般预算平衡表" xfId="5297"/>
    <cellStyle name="差_行政（人员）_县市旗测算-新科目（含人口规模效应）_财力性转移支付2010年预算参考数_03_2010年各地区一般预算平衡表 2" xfId="5298"/>
    <cellStyle name="差_行政（人员）_县市旗测算-新科目（含人口规模效应）_财力性转移支付2010年预算参考数_03_2010年各地区一般预算平衡表_2010年地方财政一般预算分级平衡情况表（汇总）0524" xfId="5299"/>
    <cellStyle name="差_行政（人员）_县市旗测算-新科目（含人口规模效应）_财力性转移支付2010年预算参考数_03_2010年各地区一般预算平衡表_2010年地方财政一般预算分级平衡情况表（汇总）0524 2" xfId="5300"/>
    <cellStyle name="差_行政（人员）_县市旗测算-新科目（含人口规模效应）_财力性转移支付2010年预算参考数_合并" xfId="5301"/>
    <cellStyle name="差_行政（人员）_县市旗测算-新科目（含人口规模效应）_财力性转移支付2010年预算参考数_合并 2" xfId="5302"/>
    <cellStyle name="差_行政（人员）_县市旗测算-新科目（含人口规模效应）_财力性转移支付2010年预算参考数_华东" xfId="5303"/>
    <cellStyle name="差_行政（人员）_县市旗测算-新科目（含人口规模效应）_财力性转移支付2010年预算参考数_华东 2" xfId="5304"/>
    <cellStyle name="差_行政（人员）_县市旗测算-新科目（含人口规模效应）_财力性转移支付2010年预算参考数_隋心对账单定稿0514" xfId="5305"/>
    <cellStyle name="差_行政（人员）_县市旗测算-新科目（含人口规模效应）_财力性转移支付2010年预算参考数_隋心对账单定稿0514 2" xfId="5306"/>
    <cellStyle name="差_行政（人员）_县市旗测算-新科目（含人口规模效应）_合并" xfId="5307"/>
    <cellStyle name="差_行政（人员）_县市旗测算-新科目（含人口规模效应）_合并 2" xfId="5308"/>
    <cellStyle name="差_行政（人员）_县市旗测算-新科目（含人口规模效应）_华东" xfId="5309"/>
    <cellStyle name="差_行政（人员）_县市旗测算-新科目（含人口规模效应）_华东 2" xfId="5310"/>
    <cellStyle name="差_行政（人员）_县市旗测算-新科目（含人口规模效应）_隋心对账单定稿0514" xfId="5311"/>
    <cellStyle name="差_行政（人员）_县市旗测算-新科目（含人口规模效应）_隋心对账单定稿0514 2" xfId="5312"/>
    <cellStyle name="差_行政公检法测算" xfId="5313"/>
    <cellStyle name="差_行政公检法测算 2" xfId="5314"/>
    <cellStyle name="差_行政公检法测算 3" xfId="5315"/>
    <cellStyle name="差_行政公检法测算_03_2010年各地区一般预算平衡表" xfId="5316"/>
    <cellStyle name="差_行政公检法测算_03_2010年各地区一般预算平衡表 2" xfId="5317"/>
    <cellStyle name="差_行政公检法测算_03_2010年各地区一般预算平衡表_2010年地方财政一般预算分级平衡情况表（汇总）0524" xfId="5318"/>
    <cellStyle name="差_行政公检法测算_03_2010年各地区一般预算平衡表_2010年地方财政一般预算分级平衡情况表（汇总）0524 2" xfId="5319"/>
    <cellStyle name="差_行政公检法测算_不含人员经费系数" xfId="5320"/>
    <cellStyle name="差_行政公检法测算_不含人员经费系数 2" xfId="5321"/>
    <cellStyle name="差_行政公检法测算_不含人员经费系数 3" xfId="5322"/>
    <cellStyle name="差_行政公检法测算_不含人员经费系数_03_2010年各地区一般预算平衡表" xfId="5323"/>
    <cellStyle name="差_行政公检法测算_不含人员经费系数_03_2010年各地区一般预算平衡表 2" xfId="5324"/>
    <cellStyle name="差_行政公检法测算_不含人员经费系数_03_2010年各地区一般预算平衡表_2010年地方财政一般预算分级平衡情况表（汇总）0524" xfId="5325"/>
    <cellStyle name="差_行政公检法测算_不含人员经费系数_03_2010年各地区一般预算平衡表_2010年地方财政一般预算分级平衡情况表（汇总）0524 2" xfId="5326"/>
    <cellStyle name="差_行政公检法测算_不含人员经费系数_财力性转移支付2010年预算参考数" xfId="5327"/>
    <cellStyle name="差_行政公检法测算_不含人员经费系数_财力性转移支付2010年预算参考数 2" xfId="5328"/>
    <cellStyle name="差_行政公检法测算_不含人员经费系数_财力性转移支付2010年预算参考数_03_2010年各地区一般预算平衡表" xfId="5329"/>
    <cellStyle name="差_行政公检法测算_不含人员经费系数_财力性转移支付2010年预算参考数_03_2010年各地区一般预算平衡表 2" xfId="5330"/>
    <cellStyle name="差_行政公检法测算_不含人员经费系数_财力性转移支付2010年预算参考数_03_2010年各地区一般预算平衡表_2010年地方财政一般预算分级平衡情况表（汇总）0524" xfId="5331"/>
    <cellStyle name="差_行政公检法测算_不含人员经费系数_财力性转移支付2010年预算参考数_03_2010年各地区一般预算平衡表_2010年地方财政一般预算分级平衡情况表（汇总）0524 2" xfId="5332"/>
    <cellStyle name="差_行政公检法测算_不含人员经费系数_财力性转移支付2010年预算参考数_合并" xfId="5333"/>
    <cellStyle name="差_行政公检法测算_不含人员经费系数_财力性转移支付2010年预算参考数_合并 2" xfId="5334"/>
    <cellStyle name="差_行政公检法测算_不含人员经费系数_财力性转移支付2010年预算参考数_华东" xfId="5335"/>
    <cellStyle name="差_行政公检法测算_不含人员经费系数_财力性转移支付2010年预算参考数_华东 2" xfId="5336"/>
    <cellStyle name="差_行政公检法测算_不含人员经费系数_财力性转移支付2010年预算参考数_隋心对账单定稿0514" xfId="5337"/>
    <cellStyle name="差_行政公检法测算_不含人员经费系数_财力性转移支付2010年预算参考数_隋心对账单定稿0514 2" xfId="5338"/>
    <cellStyle name="差_行政公检法测算_不含人员经费系数_合并" xfId="5339"/>
    <cellStyle name="差_行政公检法测算_不含人员经费系数_合并 2" xfId="5340"/>
    <cellStyle name="差_行政公检法测算_不含人员经费系数_华东" xfId="5341"/>
    <cellStyle name="差_行政公检法测算_不含人员经费系数_华东 2" xfId="5342"/>
    <cellStyle name="差_行政公检法测算_不含人员经费系数_隋心对账单定稿0514" xfId="5343"/>
    <cellStyle name="差_行政公检法测算_不含人员经费系数_隋心对账单定稿0514 2" xfId="5344"/>
    <cellStyle name="差_行政公检法测算_财力性转移支付2010年预算参考数" xfId="5345"/>
    <cellStyle name="差_行政公检法测算_财力性转移支付2010年预算参考数 2" xfId="5346"/>
    <cellStyle name="差_行政公检法测算_财力性转移支付2010年预算参考数_03_2010年各地区一般预算平衡表" xfId="5347"/>
    <cellStyle name="差_行政公检法测算_财力性转移支付2010年预算参考数_03_2010年各地区一般预算平衡表 2" xfId="5348"/>
    <cellStyle name="差_行政公检法测算_财力性转移支付2010年预算参考数_03_2010年各地区一般预算平衡表_2010年地方财政一般预算分级平衡情况表（汇总）0524" xfId="5349"/>
    <cellStyle name="差_行政公检法测算_财力性转移支付2010年预算参考数_03_2010年各地区一般预算平衡表_2010年地方财政一般预算分级平衡情况表（汇总）0524 2" xfId="5350"/>
    <cellStyle name="差_行政公检法测算_财力性转移支付2010年预算参考数_合并" xfId="5351"/>
    <cellStyle name="差_行政公检法测算_财力性转移支付2010年预算参考数_合并 2" xfId="5352"/>
    <cellStyle name="差_行政公检法测算_财力性转移支付2010年预算参考数_华东" xfId="5353"/>
    <cellStyle name="差_行政公检法测算_财力性转移支付2010年预算参考数_华东 2" xfId="5354"/>
    <cellStyle name="差_行政公检法测算_财力性转移支付2010年预算参考数_隋心对账单定稿0514" xfId="5355"/>
    <cellStyle name="差_行政公检法测算_财力性转移支付2010年预算参考数_隋心对账单定稿0514 2" xfId="5356"/>
    <cellStyle name="差_行政公检法测算_合并" xfId="5357"/>
    <cellStyle name="差_行政公检法测算_合并 2" xfId="5358"/>
    <cellStyle name="差_行政公检法测算_华东" xfId="5359"/>
    <cellStyle name="差_行政公检法测算_华东 2" xfId="5360"/>
    <cellStyle name="差_行政公检法测算_民生政策最低支出需求" xfId="5361"/>
    <cellStyle name="差_行政公检法测算_民生政策最低支出需求 2" xfId="5362"/>
    <cellStyle name="差_行政公检法测算_民生政策最低支出需求 3" xfId="5363"/>
    <cellStyle name="差_行政公检法测算_民生政策最低支出需求_03_2010年各地区一般预算平衡表" xfId="5364"/>
    <cellStyle name="差_行政公检法测算_民生政策最低支出需求_03_2010年各地区一般预算平衡表 2" xfId="5365"/>
    <cellStyle name="差_行政公检法测算_民生政策最低支出需求_03_2010年各地区一般预算平衡表_2010年地方财政一般预算分级平衡情况表（汇总）0524" xfId="5366"/>
    <cellStyle name="差_行政公检法测算_民生政策最低支出需求_03_2010年各地区一般预算平衡表_2010年地方财政一般预算分级平衡情况表（汇总）0524 2" xfId="5367"/>
    <cellStyle name="差_行政公检法测算_民生政策最低支出需求_财力性转移支付2010年预算参考数" xfId="5368"/>
    <cellStyle name="差_行政公检法测算_民生政策最低支出需求_财力性转移支付2010年预算参考数 2" xfId="5369"/>
    <cellStyle name="差_行政公检法测算_民生政策最低支出需求_财力性转移支付2010年预算参考数_03_2010年各地区一般预算平衡表" xfId="5370"/>
    <cellStyle name="差_行政公检法测算_民生政策最低支出需求_财力性转移支付2010年预算参考数_03_2010年各地区一般预算平衡表 2" xfId="5371"/>
    <cellStyle name="差_行政公检法测算_民生政策最低支出需求_财力性转移支付2010年预算参考数_03_2010年各地区一般预算平衡表_2010年地方财政一般预算分级平衡情况表（汇总）0524" xfId="5372"/>
    <cellStyle name="差_行政公检法测算_民生政策最低支出需求_财力性转移支付2010年预算参考数_03_2010年各地区一般预算平衡表_2010年地方财政一般预算分级平衡情况表（汇总）0524 2" xfId="5373"/>
    <cellStyle name="差_行政公检法测算_民生政策最低支出需求_财力性转移支付2010年预算参考数_合并" xfId="5374"/>
    <cellStyle name="差_行政公检法测算_民生政策最低支出需求_财力性转移支付2010年预算参考数_合并 2" xfId="5375"/>
    <cellStyle name="差_行政公检法测算_民生政策最低支出需求_财力性转移支付2010年预算参考数_华东" xfId="5376"/>
    <cellStyle name="差_行政公检法测算_民生政策最低支出需求_财力性转移支付2010年预算参考数_华东 2" xfId="5377"/>
    <cellStyle name="差_行政公检法测算_民生政策最低支出需求_财力性转移支付2010年预算参考数_隋心对账单定稿0514" xfId="5378"/>
    <cellStyle name="差_行政公检法测算_民生政策最低支出需求_财力性转移支付2010年预算参考数_隋心对账单定稿0514 2" xfId="5379"/>
    <cellStyle name="差_行政公检法测算_民生政策最低支出需求_合并" xfId="5380"/>
    <cellStyle name="差_行政公检法测算_民生政策最低支出需求_合并 2" xfId="5381"/>
    <cellStyle name="差_行政公检法测算_民生政策最低支出需求_华东" xfId="5382"/>
    <cellStyle name="差_行政公检法测算_民生政策最低支出需求_华东 2" xfId="5383"/>
    <cellStyle name="差_行政公检法测算_民生政策最低支出需求_隋心对账单定稿0514" xfId="5384"/>
    <cellStyle name="差_行政公检法测算_民生政策最低支出需求_隋心对账单定稿0514 2" xfId="5385"/>
    <cellStyle name="差_行政公检法测算_隋心对账单定稿0514" xfId="5386"/>
    <cellStyle name="差_行政公检法测算_隋心对账单定稿0514 2" xfId="5387"/>
    <cellStyle name="差_行政公检法测算_县市旗测算-新科目（含人口规模效应）" xfId="5388"/>
    <cellStyle name="差_行政公检法测算_县市旗测算-新科目（含人口规模效应） 2" xfId="5389"/>
    <cellStyle name="差_行政公检法测算_县市旗测算-新科目（含人口规模效应） 3" xfId="5390"/>
    <cellStyle name="差_行政公检法测算_县市旗测算-新科目（含人口规模效应）_03_2010年各地区一般预算平衡表" xfId="5391"/>
    <cellStyle name="差_行政公检法测算_县市旗测算-新科目（含人口规模效应）_03_2010年各地区一般预算平衡表 2" xfId="5392"/>
    <cellStyle name="差_行政公检法测算_县市旗测算-新科目（含人口规模效应）_03_2010年各地区一般预算平衡表_2010年地方财政一般预算分级平衡情况表（汇总）0524" xfId="5393"/>
    <cellStyle name="差_行政公检法测算_县市旗测算-新科目（含人口规模效应）_03_2010年各地区一般预算平衡表_2010年地方财政一般预算分级平衡情况表（汇总）0524 2" xfId="5394"/>
    <cellStyle name="差_行政公检法测算_县市旗测算-新科目（含人口规模效应）_财力性转移支付2010年预算参考数" xfId="5395"/>
    <cellStyle name="差_行政公检法测算_县市旗测算-新科目（含人口规模效应）_财力性转移支付2010年预算参考数 2" xfId="5396"/>
    <cellStyle name="差_行政公检法测算_县市旗测算-新科目（含人口规模效应）_财力性转移支付2010年预算参考数_03_2010年各地区一般预算平衡表" xfId="5397"/>
    <cellStyle name="差_行政公检法测算_县市旗测算-新科目（含人口规模效应）_财力性转移支付2010年预算参考数_03_2010年各地区一般预算平衡表 2" xfId="5398"/>
    <cellStyle name="差_行政公检法测算_县市旗测算-新科目（含人口规模效应）_财力性转移支付2010年预算参考数_03_2010年各地区一般预算平衡表_2010年地方财政一般预算分级平衡情况表（汇总）0524" xfId="5399"/>
    <cellStyle name="差_行政公检法测算_县市旗测算-新科目（含人口规模效应）_财力性转移支付2010年预算参考数_03_2010年各地区一般预算平衡表_2010年地方财政一般预算分级平衡情况表（汇总）0524 2" xfId="5400"/>
    <cellStyle name="差_行政公检法测算_县市旗测算-新科目（含人口规模效应）_财力性转移支付2010年预算参考数_合并" xfId="5401"/>
    <cellStyle name="差_行政公检法测算_县市旗测算-新科目（含人口规模效应）_财力性转移支付2010年预算参考数_合并 2" xfId="5402"/>
    <cellStyle name="差_行政公检法测算_县市旗测算-新科目（含人口规模效应）_财力性转移支付2010年预算参考数_华东" xfId="5403"/>
    <cellStyle name="差_行政公检法测算_县市旗测算-新科目（含人口规模效应）_财力性转移支付2010年预算参考数_华东 2" xfId="5404"/>
    <cellStyle name="差_行政公检法测算_县市旗测算-新科目（含人口规模效应）_财力性转移支付2010年预算参考数_隋心对账单定稿0514" xfId="5405"/>
    <cellStyle name="差_行政公检法测算_县市旗测算-新科目（含人口规模效应）_财力性转移支付2010年预算参考数_隋心对账单定稿0514 2" xfId="5406"/>
    <cellStyle name="差_行政公检法测算_县市旗测算-新科目（含人口规模效应）_合并" xfId="5407"/>
    <cellStyle name="差_行政公检法测算_县市旗测算-新科目（含人口规模效应）_合并 2" xfId="5408"/>
    <cellStyle name="差_行政公检法测算_县市旗测算-新科目（含人口规模效应）_华东" xfId="5409"/>
    <cellStyle name="差_行政公检法测算_县市旗测算-新科目（含人口规模效应）_华东 2" xfId="5410"/>
    <cellStyle name="差_行政公检法测算_县市旗测算-新科目（含人口规模效应）_隋心对账单定稿0514" xfId="5411"/>
    <cellStyle name="差_行政公检法测算_县市旗测算-新科目（含人口规模效应）_隋心对账单定稿0514 2" xfId="5412"/>
    <cellStyle name="差_合并" xfId="5413"/>
    <cellStyle name="差_合并 2" xfId="5414"/>
    <cellStyle name="差_河南 缺口县区测算(地方填报)" xfId="5415"/>
    <cellStyle name="差_河南 缺口县区测算(地方填报) 2" xfId="5416"/>
    <cellStyle name="差_河南 缺口县区测算(地方填报) 3" xfId="5417"/>
    <cellStyle name="差_河南 缺口县区测算(地方填报)_03_2010年各地区一般预算平衡表" xfId="5418"/>
    <cellStyle name="差_河南 缺口县区测算(地方填报)_03_2010年各地区一般预算平衡表 2" xfId="5419"/>
    <cellStyle name="差_河南 缺口县区测算(地方填报)_03_2010年各地区一般预算平衡表_2010年地方财政一般预算分级平衡情况表（汇总）0524" xfId="5420"/>
    <cellStyle name="差_河南 缺口县区测算(地方填报)_03_2010年各地区一般预算平衡表_2010年地方财政一般预算分级平衡情况表（汇总）0524 2" xfId="5421"/>
    <cellStyle name="差_河南 缺口县区测算(地方填报)_财力性转移支付2010年预算参考数" xfId="5422"/>
    <cellStyle name="差_河南 缺口县区测算(地方填报)_财力性转移支付2010年预算参考数 2" xfId="5423"/>
    <cellStyle name="差_河南 缺口县区测算(地方填报)_财力性转移支付2010年预算参考数_03_2010年各地区一般预算平衡表" xfId="5424"/>
    <cellStyle name="差_河南 缺口县区测算(地方填报)_财力性转移支付2010年预算参考数_03_2010年各地区一般预算平衡表 2" xfId="5425"/>
    <cellStyle name="差_河南 缺口县区测算(地方填报)_财力性转移支付2010年预算参考数_03_2010年各地区一般预算平衡表_2010年地方财政一般预算分级平衡情况表（汇总）0524" xfId="5426"/>
    <cellStyle name="差_河南 缺口县区测算(地方填报)_财力性转移支付2010年预算参考数_03_2010年各地区一般预算平衡表_2010年地方财政一般预算分级平衡情况表（汇总）0524 2" xfId="5427"/>
    <cellStyle name="差_河南 缺口县区测算(地方填报)_财力性转移支付2010年预算参考数_合并" xfId="5428"/>
    <cellStyle name="差_河南 缺口县区测算(地方填报)_财力性转移支付2010年预算参考数_合并 2" xfId="5429"/>
    <cellStyle name="差_河南 缺口县区测算(地方填报)_财力性转移支付2010年预算参考数_华东" xfId="5430"/>
    <cellStyle name="差_河南 缺口县区测算(地方填报)_财力性转移支付2010年预算参考数_华东 2" xfId="5431"/>
    <cellStyle name="差_河南 缺口县区测算(地方填报)_财力性转移支付2010年预算参考数_隋心对账单定稿0514" xfId="5432"/>
    <cellStyle name="差_河南 缺口县区测算(地方填报)_财力性转移支付2010年预算参考数_隋心对账单定稿0514 2" xfId="5433"/>
    <cellStyle name="差_河南 缺口县区测算(地方填报)_合并" xfId="5434"/>
    <cellStyle name="差_河南 缺口县区测算(地方填报)_合并 2" xfId="5435"/>
    <cellStyle name="差_河南 缺口县区测算(地方填报)_华东" xfId="5436"/>
    <cellStyle name="差_河南 缺口县区测算(地方填报)_华东 2" xfId="5437"/>
    <cellStyle name="差_河南 缺口县区测算(地方填报)_隋心对账单定稿0514" xfId="5438"/>
    <cellStyle name="差_河南 缺口县区测算(地方填报)_隋心对账单定稿0514 2" xfId="5439"/>
    <cellStyle name="差_河南 缺口县区测算(地方填报白)" xfId="5440"/>
    <cellStyle name="差_河南 缺口县区测算(地方填报白) 2" xfId="5441"/>
    <cellStyle name="差_河南 缺口县区测算(地方填报白) 3" xfId="5442"/>
    <cellStyle name="差_河南 缺口县区测算(地方填报白)_03_2010年各地区一般预算平衡表" xfId="5443"/>
    <cellStyle name="差_河南 缺口县区测算(地方填报白)_03_2010年各地区一般预算平衡表 2" xfId="5444"/>
    <cellStyle name="差_河南 缺口县区测算(地方填报白)_03_2010年各地区一般预算平衡表_2010年地方财政一般预算分级平衡情况表（汇总）0524" xfId="5445"/>
    <cellStyle name="差_河南 缺口县区测算(地方填报白)_03_2010年各地区一般预算平衡表_2010年地方财政一般预算分级平衡情况表（汇总）0524 2" xfId="5446"/>
    <cellStyle name="差_河南 缺口县区测算(地方填报白)_财力性转移支付2010年预算参考数" xfId="5447"/>
    <cellStyle name="差_河南 缺口县区测算(地方填报白)_财力性转移支付2010年预算参考数 2" xfId="5448"/>
    <cellStyle name="差_河南 缺口县区测算(地方填报白)_财力性转移支付2010年预算参考数_03_2010年各地区一般预算平衡表" xfId="5449"/>
    <cellStyle name="差_河南 缺口县区测算(地方填报白)_财力性转移支付2010年预算参考数_03_2010年各地区一般预算平衡表 2" xfId="5450"/>
    <cellStyle name="差_河南 缺口县区测算(地方填报白)_财力性转移支付2010年预算参考数_03_2010年各地区一般预算平衡表_2010年地方财政一般预算分级平衡情况表（汇总）0524" xfId="5451"/>
    <cellStyle name="差_河南 缺口县区测算(地方填报白)_财力性转移支付2010年预算参考数_03_2010年各地区一般预算平衡表_2010年地方财政一般预算分级平衡情况表（汇总）0524 2" xfId="5452"/>
    <cellStyle name="差_河南 缺口县区测算(地方填报白)_财力性转移支付2010年预算参考数_合并" xfId="5453"/>
    <cellStyle name="差_河南 缺口县区测算(地方填报白)_财力性转移支付2010年预算参考数_合并 2" xfId="5454"/>
    <cellStyle name="差_河南 缺口县区测算(地方填报白)_财力性转移支付2010年预算参考数_华东" xfId="5455"/>
    <cellStyle name="差_河南 缺口县区测算(地方填报白)_财力性转移支付2010年预算参考数_华东 2" xfId="5456"/>
    <cellStyle name="差_河南 缺口县区测算(地方填报白)_财力性转移支付2010年预算参考数_隋心对账单定稿0514" xfId="5457"/>
    <cellStyle name="差_河南 缺口县区测算(地方填报白)_财力性转移支付2010年预算参考数_隋心对账单定稿0514 2" xfId="5458"/>
    <cellStyle name="差_河南 缺口县区测算(地方填报白)_合并" xfId="5459"/>
    <cellStyle name="差_河南 缺口县区测算(地方填报白)_合并 2" xfId="5460"/>
    <cellStyle name="差_河南 缺口县区测算(地方填报白)_华东" xfId="5461"/>
    <cellStyle name="差_河南 缺口县区测算(地方填报白)_华东 2" xfId="5462"/>
    <cellStyle name="差_河南 缺口县区测算(地方填报白)_隋心对账单定稿0514" xfId="5463"/>
    <cellStyle name="差_河南 缺口县区测算(地方填报白)_隋心对账单定稿0514 2" xfId="5464"/>
    <cellStyle name="差_核定人数对比" xfId="5465"/>
    <cellStyle name="差_核定人数对比 2" xfId="5466"/>
    <cellStyle name="差_核定人数对比 3" xfId="5467"/>
    <cellStyle name="差_核定人数对比_03_2010年各地区一般预算平衡表" xfId="5468"/>
    <cellStyle name="差_核定人数对比_03_2010年各地区一般预算平衡表 2" xfId="5469"/>
    <cellStyle name="差_核定人数对比_03_2010年各地区一般预算平衡表_2010年地方财政一般预算分级平衡情况表（汇总）0524" xfId="5470"/>
    <cellStyle name="差_核定人数对比_03_2010年各地区一般预算平衡表_2010年地方财政一般预算分级平衡情况表（汇总）0524 2" xfId="5471"/>
    <cellStyle name="差_核定人数对比_财力性转移支付2010年预算参考数" xfId="5472"/>
    <cellStyle name="差_核定人数对比_财力性转移支付2010年预算参考数 2" xfId="5473"/>
    <cellStyle name="差_核定人数对比_财力性转移支付2010年预算参考数_03_2010年各地区一般预算平衡表" xfId="5474"/>
    <cellStyle name="差_核定人数对比_财力性转移支付2010年预算参考数_03_2010年各地区一般预算平衡表 2" xfId="5475"/>
    <cellStyle name="差_核定人数对比_财力性转移支付2010年预算参考数_03_2010年各地区一般预算平衡表_2010年地方财政一般预算分级平衡情况表（汇总）0524" xfId="5476"/>
    <cellStyle name="差_核定人数对比_财力性转移支付2010年预算参考数_03_2010年各地区一般预算平衡表_2010年地方财政一般预算分级平衡情况表（汇总）0524 2" xfId="5477"/>
    <cellStyle name="差_核定人数对比_财力性转移支付2010年预算参考数_合并" xfId="5478"/>
    <cellStyle name="差_核定人数对比_财力性转移支付2010年预算参考数_合并 2" xfId="5479"/>
    <cellStyle name="差_核定人数对比_财力性转移支付2010年预算参考数_华东" xfId="5480"/>
    <cellStyle name="差_核定人数对比_财力性转移支付2010年预算参考数_华东 2" xfId="5481"/>
    <cellStyle name="差_核定人数对比_财力性转移支付2010年预算参考数_隋心对账单定稿0514" xfId="5482"/>
    <cellStyle name="差_核定人数对比_财力性转移支付2010年预算参考数_隋心对账单定稿0514 2" xfId="5483"/>
    <cellStyle name="差_核定人数对比_合并" xfId="5484"/>
    <cellStyle name="差_核定人数对比_合并 2" xfId="5485"/>
    <cellStyle name="差_核定人数对比_华东" xfId="5486"/>
    <cellStyle name="差_核定人数对比_华东 2" xfId="5487"/>
    <cellStyle name="差_核定人数对比_隋心对账单定稿0514" xfId="5488"/>
    <cellStyle name="差_核定人数对比_隋心对账单定稿0514 2" xfId="5489"/>
    <cellStyle name="差_核定人数下发表" xfId="5490"/>
    <cellStyle name="差_核定人数下发表 2" xfId="5491"/>
    <cellStyle name="差_核定人数下发表 3" xfId="5492"/>
    <cellStyle name="差_核定人数下发表_03_2010年各地区一般预算平衡表" xfId="5493"/>
    <cellStyle name="差_核定人数下发表_03_2010年各地区一般预算平衡表 2" xfId="5494"/>
    <cellStyle name="差_核定人数下发表_03_2010年各地区一般预算平衡表_2010年地方财政一般预算分级平衡情况表（汇总）0524" xfId="5495"/>
    <cellStyle name="差_核定人数下发表_03_2010年各地区一般预算平衡表_2010年地方财政一般预算分级平衡情况表（汇总）0524 2" xfId="5496"/>
    <cellStyle name="差_核定人数下发表_财力性转移支付2010年预算参考数" xfId="5497"/>
    <cellStyle name="差_核定人数下发表_财力性转移支付2010年预算参考数 2" xfId="5498"/>
    <cellStyle name="差_核定人数下发表_财力性转移支付2010年预算参考数_03_2010年各地区一般预算平衡表" xfId="5499"/>
    <cellStyle name="差_核定人数下发表_财力性转移支付2010年预算参考数_03_2010年各地区一般预算平衡表 2" xfId="5500"/>
    <cellStyle name="差_核定人数下发表_财力性转移支付2010年预算参考数_03_2010年各地区一般预算平衡表_2010年地方财政一般预算分级平衡情况表（汇总）0524" xfId="5501"/>
    <cellStyle name="差_核定人数下发表_财力性转移支付2010年预算参考数_03_2010年各地区一般预算平衡表_2010年地方财政一般预算分级平衡情况表（汇总）0524 2" xfId="5502"/>
    <cellStyle name="差_核定人数下发表_财力性转移支付2010年预算参考数_合并" xfId="5503"/>
    <cellStyle name="差_核定人数下发表_财力性转移支付2010年预算参考数_合并 2" xfId="5504"/>
    <cellStyle name="差_核定人数下发表_财力性转移支付2010年预算参考数_华东" xfId="5505"/>
    <cellStyle name="差_核定人数下发表_财力性转移支付2010年预算参考数_华东 2" xfId="5506"/>
    <cellStyle name="差_核定人数下发表_财力性转移支付2010年预算参考数_隋心对账单定稿0514" xfId="5507"/>
    <cellStyle name="差_核定人数下发表_财力性转移支付2010年预算参考数_隋心对账单定稿0514 2" xfId="5508"/>
    <cellStyle name="差_核定人数下发表_合并" xfId="5509"/>
    <cellStyle name="差_核定人数下发表_合并 2" xfId="5510"/>
    <cellStyle name="差_核定人数下发表_华东" xfId="5511"/>
    <cellStyle name="差_核定人数下发表_华东 2" xfId="5512"/>
    <cellStyle name="差_核定人数下发表_隋心对账单定稿0514" xfId="5513"/>
    <cellStyle name="差_核定人数下发表_隋心对账单定稿0514 2" xfId="5514"/>
    <cellStyle name="差_华东" xfId="5515"/>
    <cellStyle name="差_华东 2" xfId="5516"/>
    <cellStyle name="差_汇总" xfId="5517"/>
    <cellStyle name="差_汇总 2" xfId="5518"/>
    <cellStyle name="差_汇总 3" xfId="5519"/>
    <cellStyle name="差_汇总_03_2010年各地区一般预算平衡表" xfId="5520"/>
    <cellStyle name="差_汇总_03_2010年各地区一般预算平衡表 2" xfId="5521"/>
    <cellStyle name="差_汇总_03_2010年各地区一般预算平衡表_2010年地方财政一般预算分级平衡情况表（汇总）0524" xfId="5522"/>
    <cellStyle name="差_汇总_03_2010年各地区一般预算平衡表_2010年地方财政一般预算分级平衡情况表（汇总）0524 2" xfId="5523"/>
    <cellStyle name="差_汇总_财力性转移支付2010年预算参考数" xfId="5524"/>
    <cellStyle name="差_汇总_财力性转移支付2010年预算参考数 2" xfId="5525"/>
    <cellStyle name="差_汇总_财力性转移支付2010年预算参考数_03_2010年各地区一般预算平衡表" xfId="5526"/>
    <cellStyle name="差_汇总_财力性转移支付2010年预算参考数_03_2010年各地区一般预算平衡表 2" xfId="5527"/>
    <cellStyle name="差_汇总_财力性转移支付2010年预算参考数_03_2010年各地区一般预算平衡表_2010年地方财政一般预算分级平衡情况表（汇总）0524" xfId="5528"/>
    <cellStyle name="差_汇总_财力性转移支付2010年预算参考数_03_2010年各地区一般预算平衡表_2010年地方财政一般预算分级平衡情况表（汇总）0524 2" xfId="5529"/>
    <cellStyle name="差_汇总_财力性转移支付2010年预算参考数_合并" xfId="5530"/>
    <cellStyle name="差_汇总_财力性转移支付2010年预算参考数_合并 2" xfId="5531"/>
    <cellStyle name="差_汇总_财力性转移支付2010年预算参考数_华东" xfId="5532"/>
    <cellStyle name="差_汇总_财力性转移支付2010年预算参考数_华东 2" xfId="5533"/>
    <cellStyle name="差_汇总_财力性转移支付2010年预算参考数_隋心对账单定稿0514" xfId="5534"/>
    <cellStyle name="差_汇总_财力性转移支付2010年预算参考数_隋心对账单定稿0514 2" xfId="5535"/>
    <cellStyle name="差_汇总_合并" xfId="5536"/>
    <cellStyle name="差_汇总_合并 2" xfId="5537"/>
    <cellStyle name="差_汇总_华东" xfId="5538"/>
    <cellStyle name="差_汇总_华东 2" xfId="5539"/>
    <cellStyle name="差_汇总_隋心对账单定稿0514" xfId="5540"/>
    <cellStyle name="差_汇总_隋心对账单定稿0514 2" xfId="5541"/>
    <cellStyle name="差_汇总表" xfId="5542"/>
    <cellStyle name="差_汇总表 2" xfId="5543"/>
    <cellStyle name="差_汇总表 3" xfId="5544"/>
    <cellStyle name="差_汇总表_03_2010年各地区一般预算平衡表" xfId="5545"/>
    <cellStyle name="差_汇总表_03_2010年各地区一般预算平衡表 2" xfId="5546"/>
    <cellStyle name="差_汇总表_03_2010年各地区一般预算平衡表_2010年地方财政一般预算分级平衡情况表（汇总）0524" xfId="5547"/>
    <cellStyle name="差_汇总表_03_2010年各地区一般预算平衡表_2010年地方财政一般预算分级平衡情况表（汇总）0524 2" xfId="5548"/>
    <cellStyle name="差_汇总表_财力性转移支付2010年预算参考数" xfId="5549"/>
    <cellStyle name="差_汇总表_财力性转移支付2010年预算参考数 2" xfId="5550"/>
    <cellStyle name="差_汇总表_财力性转移支付2010年预算参考数_03_2010年各地区一般预算平衡表" xfId="5551"/>
    <cellStyle name="差_汇总表_财力性转移支付2010年预算参考数_03_2010年各地区一般预算平衡表 2" xfId="5552"/>
    <cellStyle name="差_汇总表_财力性转移支付2010年预算参考数_03_2010年各地区一般预算平衡表_2010年地方财政一般预算分级平衡情况表（汇总）0524" xfId="5553"/>
    <cellStyle name="差_汇总表_财力性转移支付2010年预算参考数_03_2010年各地区一般预算平衡表_2010年地方财政一般预算分级平衡情况表（汇总）0524 2" xfId="5554"/>
    <cellStyle name="差_汇总表_财力性转移支付2010年预算参考数_合并" xfId="5555"/>
    <cellStyle name="差_汇总表_财力性转移支付2010年预算参考数_合并 2" xfId="5556"/>
    <cellStyle name="差_汇总表_财力性转移支付2010年预算参考数_华东" xfId="5557"/>
    <cellStyle name="差_汇总表_财力性转移支付2010年预算参考数_华东 2" xfId="5558"/>
    <cellStyle name="差_汇总表_财力性转移支付2010年预算参考数_隋心对账单定稿0514" xfId="5559"/>
    <cellStyle name="差_汇总表_财力性转移支付2010年预算参考数_隋心对账单定稿0514 2" xfId="5560"/>
    <cellStyle name="差_汇总表_合并" xfId="5561"/>
    <cellStyle name="差_汇总表_合并 2" xfId="5562"/>
    <cellStyle name="差_汇总表_华东" xfId="5563"/>
    <cellStyle name="差_汇总表_华东 2" xfId="5564"/>
    <cellStyle name="差_汇总表_隋心对账单定稿0514" xfId="5565"/>
    <cellStyle name="差_汇总表_隋心对账单定稿0514 2" xfId="5566"/>
    <cellStyle name="差_汇总表4" xfId="5567"/>
    <cellStyle name="差_汇总表4 2" xfId="5568"/>
    <cellStyle name="差_汇总表4 3" xfId="5569"/>
    <cellStyle name="差_汇总表4_03_2010年各地区一般预算平衡表" xfId="5570"/>
    <cellStyle name="差_汇总表4_03_2010年各地区一般预算平衡表 2" xfId="5571"/>
    <cellStyle name="差_汇总表4_03_2010年各地区一般预算平衡表_2010年地方财政一般预算分级平衡情况表（汇总）0524" xfId="5572"/>
    <cellStyle name="差_汇总表4_03_2010年各地区一般预算平衡表_2010年地方财政一般预算分级平衡情况表（汇总）0524 2" xfId="5573"/>
    <cellStyle name="差_汇总表4_财力性转移支付2010年预算参考数" xfId="5574"/>
    <cellStyle name="差_汇总表4_财力性转移支付2010年预算参考数 2" xfId="5575"/>
    <cellStyle name="差_汇总表4_财力性转移支付2010年预算参考数_03_2010年各地区一般预算平衡表" xfId="5576"/>
    <cellStyle name="差_汇总表4_财力性转移支付2010年预算参考数_03_2010年各地区一般预算平衡表 2" xfId="5577"/>
    <cellStyle name="差_汇总表4_财力性转移支付2010年预算参考数_03_2010年各地区一般预算平衡表_2010年地方财政一般预算分级平衡情况表（汇总）0524" xfId="5578"/>
    <cellStyle name="差_汇总表4_财力性转移支付2010年预算参考数_03_2010年各地区一般预算平衡表_2010年地方财政一般预算分级平衡情况表（汇总）0524 2" xfId="5579"/>
    <cellStyle name="差_汇总表4_财力性转移支付2010年预算参考数_合并" xfId="5580"/>
    <cellStyle name="差_汇总表4_财力性转移支付2010年预算参考数_合并 2" xfId="5581"/>
    <cellStyle name="差_汇总表4_财力性转移支付2010年预算参考数_华东" xfId="5582"/>
    <cellStyle name="差_汇总表4_财力性转移支付2010年预算参考数_华东 2" xfId="5583"/>
    <cellStyle name="差_汇总表4_财力性转移支付2010年预算参考数_隋心对账单定稿0514" xfId="5584"/>
    <cellStyle name="差_汇总表4_财力性转移支付2010年预算参考数_隋心对账单定稿0514 2" xfId="5585"/>
    <cellStyle name="差_汇总表4_合并" xfId="5586"/>
    <cellStyle name="差_汇总表4_合并 2" xfId="5587"/>
    <cellStyle name="差_汇总表4_华东" xfId="5588"/>
    <cellStyle name="差_汇总表4_华东 2" xfId="5589"/>
    <cellStyle name="差_汇总表4_隋心对账单定稿0514" xfId="5590"/>
    <cellStyle name="差_汇总表4_隋心对账单定稿0514 2" xfId="5591"/>
    <cellStyle name="差_汇总-县级财政报表附表" xfId="5592"/>
    <cellStyle name="差_汇总-县级财政报表附表 2" xfId="5593"/>
    <cellStyle name="差_汇总-县级财政报表附表 3" xfId="5594"/>
    <cellStyle name="差_汇总-县级财政报表附表_合并" xfId="5595"/>
    <cellStyle name="差_汇总-县级财政报表附表_合并 2" xfId="5596"/>
    <cellStyle name="差_汇总-县级财政报表附表_华东" xfId="5597"/>
    <cellStyle name="差_汇总-县级财政报表附表_华东 2" xfId="5598"/>
    <cellStyle name="差_汇总-县级财政报表附表_隋心对账单定稿0514" xfId="5599"/>
    <cellStyle name="差_汇总-县级财政报表附表_隋心对账单定稿0514 2" xfId="5600"/>
    <cellStyle name="差_检验表" xfId="5601"/>
    <cellStyle name="差_检验表 2" xfId="5602"/>
    <cellStyle name="差_检验表（调整后）" xfId="5603"/>
    <cellStyle name="差_检验表（调整后） 2" xfId="5604"/>
    <cellStyle name="差_检验表（调整后）_合并" xfId="5605"/>
    <cellStyle name="差_检验表（调整后）_华东" xfId="5606"/>
    <cellStyle name="差_检验表（调整后）_隋心对账单定稿0514" xfId="5607"/>
    <cellStyle name="差_检验表_合并" xfId="5608"/>
    <cellStyle name="差_检验表_华东" xfId="5609"/>
    <cellStyle name="差_检验表_隋心对账单定稿0514" xfId="5610"/>
    <cellStyle name="差_教育(按照总人口测算）—20080416" xfId="5611"/>
    <cellStyle name="差_教育(按照总人口测算）—20080416 2" xfId="5612"/>
    <cellStyle name="差_教育(按照总人口测算）—20080416 3" xfId="5613"/>
    <cellStyle name="差_教育(按照总人口测算）—20080416_03_2010年各地区一般预算平衡表" xfId="5614"/>
    <cellStyle name="差_教育(按照总人口测算）—20080416_03_2010年各地区一般预算平衡表 2" xfId="5615"/>
    <cellStyle name="差_教育(按照总人口测算）—20080416_03_2010年各地区一般预算平衡表_2010年地方财政一般预算分级平衡情况表（汇总）0524" xfId="5616"/>
    <cellStyle name="差_教育(按照总人口测算）—20080416_03_2010年各地区一般预算平衡表_2010年地方财政一般预算分级平衡情况表（汇总）0524 2" xfId="5617"/>
    <cellStyle name="差_教育(按照总人口测算）—20080416_不含人员经费系数" xfId="5618"/>
    <cellStyle name="差_教育(按照总人口测算）—20080416_不含人员经费系数 2" xfId="5619"/>
    <cellStyle name="差_教育(按照总人口测算）—20080416_不含人员经费系数 3" xfId="5620"/>
    <cellStyle name="差_教育(按照总人口测算）—20080416_不含人员经费系数_03_2010年各地区一般预算平衡表" xfId="5621"/>
    <cellStyle name="差_教育(按照总人口测算）—20080416_不含人员经费系数_03_2010年各地区一般预算平衡表 2" xfId="5622"/>
    <cellStyle name="差_教育(按照总人口测算）—20080416_不含人员经费系数_03_2010年各地区一般预算平衡表_2010年地方财政一般预算分级平衡情况表（汇总）0524" xfId="5623"/>
    <cellStyle name="差_教育(按照总人口测算）—20080416_不含人员经费系数_03_2010年各地区一般预算平衡表_2010年地方财政一般预算分级平衡情况表（汇总）0524 2" xfId="5624"/>
    <cellStyle name="差_教育(按照总人口测算）—20080416_不含人员经费系数_财力性转移支付2010年预算参考数" xfId="5625"/>
    <cellStyle name="差_教育(按照总人口测算）—20080416_不含人员经费系数_财力性转移支付2010年预算参考数 2" xfId="5626"/>
    <cellStyle name="差_教育(按照总人口测算）—20080416_不含人员经费系数_财力性转移支付2010年预算参考数_03_2010年各地区一般预算平衡表" xfId="5627"/>
    <cellStyle name="差_教育(按照总人口测算）—20080416_不含人员经费系数_财力性转移支付2010年预算参考数_03_2010年各地区一般预算平衡表 2" xfId="5628"/>
    <cellStyle name="差_教育(按照总人口测算）—20080416_不含人员经费系数_财力性转移支付2010年预算参考数_03_2010年各地区一般预算平衡表_2010年地方财政一般预算分级平衡情况表（汇总）0524" xfId="5629"/>
    <cellStyle name="差_教育(按照总人口测算）—20080416_不含人员经费系数_财力性转移支付2010年预算参考数_03_2010年各地区一般预算平衡表_2010年地方财政一般预算分级平衡情况表（汇总）0524 2" xfId="5630"/>
    <cellStyle name="差_教育(按照总人口测算）—20080416_不含人员经费系数_财力性转移支付2010年预算参考数_合并" xfId="5631"/>
    <cellStyle name="差_教育(按照总人口测算）—20080416_不含人员经费系数_财力性转移支付2010年预算参考数_合并 2" xfId="5632"/>
    <cellStyle name="差_教育(按照总人口测算）—20080416_不含人员经费系数_财力性转移支付2010年预算参考数_华东" xfId="5633"/>
    <cellStyle name="差_教育(按照总人口测算）—20080416_不含人员经费系数_财力性转移支付2010年预算参考数_华东 2" xfId="5634"/>
    <cellStyle name="差_教育(按照总人口测算）—20080416_不含人员经费系数_财力性转移支付2010年预算参考数_隋心对账单定稿0514" xfId="5635"/>
    <cellStyle name="差_教育(按照总人口测算）—20080416_不含人员经费系数_财力性转移支付2010年预算参考数_隋心对账单定稿0514 2" xfId="5636"/>
    <cellStyle name="差_教育(按照总人口测算）—20080416_不含人员经费系数_合并" xfId="5637"/>
    <cellStyle name="差_教育(按照总人口测算）—20080416_不含人员经费系数_合并 2" xfId="5638"/>
    <cellStyle name="差_教育(按照总人口测算）—20080416_不含人员经费系数_华东" xfId="5639"/>
    <cellStyle name="差_教育(按照总人口测算）—20080416_不含人员经费系数_华东 2" xfId="5640"/>
    <cellStyle name="差_教育(按照总人口测算）—20080416_不含人员经费系数_隋心对账单定稿0514" xfId="5641"/>
    <cellStyle name="差_教育(按照总人口测算）—20080416_不含人员经费系数_隋心对账单定稿0514 2" xfId="5642"/>
    <cellStyle name="差_教育(按照总人口测算）—20080416_财力性转移支付2010年预算参考数" xfId="5643"/>
    <cellStyle name="差_教育(按照总人口测算）—20080416_财力性转移支付2010年预算参考数 2" xfId="5644"/>
    <cellStyle name="差_教育(按照总人口测算）—20080416_财力性转移支付2010年预算参考数_03_2010年各地区一般预算平衡表" xfId="5645"/>
    <cellStyle name="差_教育(按照总人口测算）—20080416_财力性转移支付2010年预算参考数_03_2010年各地区一般预算平衡表 2" xfId="5646"/>
    <cellStyle name="差_教育(按照总人口测算）—20080416_财力性转移支付2010年预算参考数_03_2010年各地区一般预算平衡表_2010年地方财政一般预算分级平衡情况表（汇总）0524" xfId="5647"/>
    <cellStyle name="差_教育(按照总人口测算）—20080416_财力性转移支付2010年预算参考数_03_2010年各地区一般预算平衡表_2010年地方财政一般预算分级平衡情况表（汇总）0524 2" xfId="5648"/>
    <cellStyle name="差_教育(按照总人口测算）—20080416_财力性转移支付2010年预算参考数_合并" xfId="5649"/>
    <cellStyle name="差_教育(按照总人口测算）—20080416_财力性转移支付2010年预算参考数_合并 2" xfId="5650"/>
    <cellStyle name="差_教育(按照总人口测算）—20080416_财力性转移支付2010年预算参考数_华东" xfId="5651"/>
    <cellStyle name="差_教育(按照总人口测算）—20080416_财力性转移支付2010年预算参考数_华东 2" xfId="5652"/>
    <cellStyle name="差_教育(按照总人口测算）—20080416_财力性转移支付2010年预算参考数_隋心对账单定稿0514" xfId="5653"/>
    <cellStyle name="差_教育(按照总人口测算）—20080416_财力性转移支付2010年预算参考数_隋心对账单定稿0514 2" xfId="5654"/>
    <cellStyle name="差_教育(按照总人口测算）—20080416_合并" xfId="5655"/>
    <cellStyle name="差_教育(按照总人口测算）—20080416_合并 2" xfId="5656"/>
    <cellStyle name="差_教育(按照总人口测算）—20080416_华东" xfId="5657"/>
    <cellStyle name="差_教育(按照总人口测算）—20080416_华东 2" xfId="5658"/>
    <cellStyle name="差_教育(按照总人口测算）—20080416_民生政策最低支出需求" xfId="5659"/>
    <cellStyle name="差_教育(按照总人口测算）—20080416_民生政策最低支出需求 2" xfId="5660"/>
    <cellStyle name="差_教育(按照总人口测算）—20080416_民生政策最低支出需求 3" xfId="5661"/>
    <cellStyle name="差_教育(按照总人口测算）—20080416_民生政策最低支出需求_03_2010年各地区一般预算平衡表" xfId="5662"/>
    <cellStyle name="差_教育(按照总人口测算）—20080416_民生政策最低支出需求_03_2010年各地区一般预算平衡表 2" xfId="5663"/>
    <cellStyle name="差_教育(按照总人口测算）—20080416_民生政策最低支出需求_03_2010年各地区一般预算平衡表_2010年地方财政一般预算分级平衡情况表（汇总）0524" xfId="5664"/>
    <cellStyle name="差_教育(按照总人口测算）—20080416_民生政策最低支出需求_03_2010年各地区一般预算平衡表_2010年地方财政一般预算分级平衡情况表（汇总）0524 2" xfId="5665"/>
    <cellStyle name="差_教育(按照总人口测算）—20080416_民生政策最低支出需求_财力性转移支付2010年预算参考数" xfId="5666"/>
    <cellStyle name="差_教育(按照总人口测算）—20080416_民生政策最低支出需求_财力性转移支付2010年预算参考数 2" xfId="5667"/>
    <cellStyle name="差_教育(按照总人口测算）—20080416_民生政策最低支出需求_财力性转移支付2010年预算参考数_03_2010年各地区一般预算平衡表" xfId="5668"/>
    <cellStyle name="差_教育(按照总人口测算）—20080416_民生政策最低支出需求_财力性转移支付2010年预算参考数_03_2010年各地区一般预算平衡表 2" xfId="5669"/>
    <cellStyle name="差_教育(按照总人口测算）—20080416_民生政策最低支出需求_财力性转移支付2010年预算参考数_03_2010年各地区一般预算平衡表_2010年地方财政一般预算分级平衡情况表（汇总）0524" xfId="5670"/>
    <cellStyle name="差_教育(按照总人口测算）—20080416_民生政策最低支出需求_财力性转移支付2010年预算参考数_03_2010年各地区一般预算平衡表_2010年地方财政一般预算分级平衡情况表（汇总）0524 2" xfId="5671"/>
    <cellStyle name="差_教育(按照总人口测算）—20080416_民生政策最低支出需求_财力性转移支付2010年预算参考数_合并" xfId="5672"/>
    <cellStyle name="差_教育(按照总人口测算）—20080416_民生政策最低支出需求_财力性转移支付2010年预算参考数_合并 2" xfId="5673"/>
    <cellStyle name="差_教育(按照总人口测算）—20080416_民生政策最低支出需求_财力性转移支付2010年预算参考数_华东" xfId="5674"/>
    <cellStyle name="差_教育(按照总人口测算）—20080416_民生政策最低支出需求_财力性转移支付2010年预算参考数_华东 2" xfId="5675"/>
    <cellStyle name="差_教育(按照总人口测算）—20080416_民生政策最低支出需求_财力性转移支付2010年预算参考数_隋心对账单定稿0514" xfId="5676"/>
    <cellStyle name="差_教育(按照总人口测算）—20080416_民生政策最低支出需求_财力性转移支付2010年预算参考数_隋心对账单定稿0514 2" xfId="5677"/>
    <cellStyle name="差_教育(按照总人口测算）—20080416_民生政策最低支出需求_合并" xfId="5678"/>
    <cellStyle name="差_教育(按照总人口测算）—20080416_民生政策最低支出需求_合并 2" xfId="5679"/>
    <cellStyle name="差_教育(按照总人口测算）—20080416_民生政策最低支出需求_华东" xfId="5680"/>
    <cellStyle name="差_教育(按照总人口测算）—20080416_民生政策最低支出需求_华东 2" xfId="5681"/>
    <cellStyle name="差_教育(按照总人口测算）—20080416_民生政策最低支出需求_隋心对账单定稿0514" xfId="5682"/>
    <cellStyle name="差_教育(按照总人口测算）—20080416_民生政策最低支出需求_隋心对账单定稿0514 2" xfId="5683"/>
    <cellStyle name="差_教育(按照总人口测算）—20080416_隋心对账单定稿0514" xfId="5684"/>
    <cellStyle name="差_教育(按照总人口测算）—20080416_隋心对账单定稿0514 2" xfId="5685"/>
    <cellStyle name="差_教育(按照总人口测算）—20080416_县市旗测算-新科目（含人口规模效应）" xfId="5686"/>
    <cellStyle name="差_教育(按照总人口测算）—20080416_县市旗测算-新科目（含人口规模效应） 2" xfId="5687"/>
    <cellStyle name="差_教育(按照总人口测算）—20080416_县市旗测算-新科目（含人口规模效应） 3" xfId="5688"/>
    <cellStyle name="差_教育(按照总人口测算）—20080416_县市旗测算-新科目（含人口规模效应）_03_2010年各地区一般预算平衡表" xfId="5689"/>
    <cellStyle name="差_教育(按照总人口测算）—20080416_县市旗测算-新科目（含人口规模效应）_03_2010年各地区一般预算平衡表 2" xfId="5690"/>
    <cellStyle name="差_教育(按照总人口测算）—20080416_县市旗测算-新科目（含人口规模效应）_03_2010年各地区一般预算平衡表_2010年地方财政一般预算分级平衡情况表（汇总）0524" xfId="5691"/>
    <cellStyle name="差_教育(按照总人口测算）—20080416_县市旗测算-新科目（含人口规模效应）_03_2010年各地区一般预算平衡表_2010年地方财政一般预算分级平衡情况表（汇总）0524 2" xfId="5692"/>
    <cellStyle name="差_教育(按照总人口测算）—20080416_县市旗测算-新科目（含人口规模效应）_财力性转移支付2010年预算参考数" xfId="5693"/>
    <cellStyle name="差_教育(按照总人口测算）—20080416_县市旗测算-新科目（含人口规模效应）_财力性转移支付2010年预算参考数 2" xfId="5694"/>
    <cellStyle name="差_教育(按照总人口测算）—20080416_县市旗测算-新科目（含人口规模效应）_财力性转移支付2010年预算参考数_03_2010年各地区一般预算平衡表" xfId="5695"/>
    <cellStyle name="差_教育(按照总人口测算）—20080416_县市旗测算-新科目（含人口规模效应）_财力性转移支付2010年预算参考数_03_2010年各地区一般预算平衡表 2" xfId="5696"/>
    <cellStyle name="差_教育(按照总人口测算）—20080416_县市旗测算-新科目（含人口规模效应）_财力性转移支付2010年预算参考数_03_2010年各地区一般预算平衡表_2010年地方财政一般预算分级平衡情况表（汇总）0524" xfId="5697"/>
    <cellStyle name="差_教育(按照总人口测算）—20080416_县市旗测算-新科目（含人口规模效应）_财力性转移支付2010年预算参考数_03_2010年各地区一般预算平衡表_2010年地方财政一般预算分级平衡情况表（汇总）0524 2" xfId="5698"/>
    <cellStyle name="差_教育(按照总人口测算）—20080416_县市旗测算-新科目（含人口规模效应）_财力性转移支付2010年预算参考数_合并" xfId="5699"/>
    <cellStyle name="差_教育(按照总人口测算）—20080416_县市旗测算-新科目（含人口规模效应）_财力性转移支付2010年预算参考数_合并 2" xfId="5700"/>
    <cellStyle name="差_教育(按照总人口测算）—20080416_县市旗测算-新科目（含人口规模效应）_财力性转移支付2010年预算参考数_华东" xfId="5701"/>
    <cellStyle name="差_教育(按照总人口测算）—20080416_县市旗测算-新科目（含人口规模效应）_财力性转移支付2010年预算参考数_华东 2" xfId="5702"/>
    <cellStyle name="差_教育(按照总人口测算）—20080416_县市旗测算-新科目（含人口规模效应）_财力性转移支付2010年预算参考数_隋心对账单定稿0514" xfId="5703"/>
    <cellStyle name="差_教育(按照总人口测算）—20080416_县市旗测算-新科目（含人口规模效应）_财力性转移支付2010年预算参考数_隋心对账单定稿0514 2" xfId="5704"/>
    <cellStyle name="差_教育(按照总人口测算）—20080416_县市旗测算-新科目（含人口规模效应）_合并" xfId="5705"/>
    <cellStyle name="差_教育(按照总人口测算）—20080416_县市旗测算-新科目（含人口规模效应）_合并 2" xfId="5706"/>
    <cellStyle name="差_教育(按照总人口测算）—20080416_县市旗测算-新科目（含人口规模效应）_华东" xfId="5707"/>
    <cellStyle name="差_教育(按照总人口测算）—20080416_县市旗测算-新科目（含人口规模效应）_华东 2" xfId="5708"/>
    <cellStyle name="差_教育(按照总人口测算）—20080416_县市旗测算-新科目（含人口规模效应）_隋心对账单定稿0514" xfId="5709"/>
    <cellStyle name="差_教育(按照总人口测算）—20080416_县市旗测算-新科目（含人口规模效应）_隋心对账单定稿0514 2" xfId="5710"/>
    <cellStyle name="差_丽江汇总" xfId="5711"/>
    <cellStyle name="差_丽江汇总 2" xfId="5712"/>
    <cellStyle name="差_丽江汇总_合并" xfId="5713"/>
    <cellStyle name="差_丽江汇总_华东" xfId="5714"/>
    <cellStyle name="差_丽江汇总_隋心对账单定稿0514" xfId="5715"/>
    <cellStyle name="差_民生政策最低支出需求" xfId="5716"/>
    <cellStyle name="差_民生政策最低支出需求 2" xfId="5717"/>
    <cellStyle name="差_民生政策最低支出需求 3" xfId="5718"/>
    <cellStyle name="差_民生政策最低支出需求_03_2010年各地区一般预算平衡表" xfId="5719"/>
    <cellStyle name="差_民生政策最低支出需求_03_2010年各地区一般预算平衡表 2" xfId="5720"/>
    <cellStyle name="差_民生政策最低支出需求_03_2010年各地区一般预算平衡表_2010年地方财政一般预算分级平衡情况表（汇总）0524" xfId="5721"/>
    <cellStyle name="差_民生政策最低支出需求_03_2010年各地区一般预算平衡表_2010年地方财政一般预算分级平衡情况表（汇总）0524 2" xfId="5722"/>
    <cellStyle name="差_民生政策最低支出需求_财力性转移支付2010年预算参考数" xfId="5723"/>
    <cellStyle name="差_民生政策最低支出需求_财力性转移支付2010年预算参考数 2" xfId="5724"/>
    <cellStyle name="差_民生政策最低支出需求_财力性转移支付2010年预算参考数_03_2010年各地区一般预算平衡表" xfId="5725"/>
    <cellStyle name="差_民生政策最低支出需求_财力性转移支付2010年预算参考数_03_2010年各地区一般预算平衡表 2" xfId="5726"/>
    <cellStyle name="差_民生政策最低支出需求_财力性转移支付2010年预算参考数_03_2010年各地区一般预算平衡表_2010年地方财政一般预算分级平衡情况表（汇总）0524" xfId="5727"/>
    <cellStyle name="差_民生政策最低支出需求_财力性转移支付2010年预算参考数_03_2010年各地区一般预算平衡表_2010年地方财政一般预算分级平衡情况表（汇总）0524 2" xfId="5728"/>
    <cellStyle name="差_民生政策最低支出需求_财力性转移支付2010年预算参考数_合并" xfId="5729"/>
    <cellStyle name="差_民生政策最低支出需求_财力性转移支付2010年预算参考数_合并 2" xfId="5730"/>
    <cellStyle name="差_民生政策最低支出需求_财力性转移支付2010年预算参考数_华东" xfId="5731"/>
    <cellStyle name="差_民生政策最低支出需求_财力性转移支付2010年预算参考数_华东 2" xfId="5732"/>
    <cellStyle name="差_民生政策最低支出需求_财力性转移支付2010年预算参考数_隋心对账单定稿0514" xfId="5733"/>
    <cellStyle name="差_民生政策最低支出需求_财力性转移支付2010年预算参考数_隋心对账单定稿0514 2" xfId="5734"/>
    <cellStyle name="差_民生政策最低支出需求_合并" xfId="5735"/>
    <cellStyle name="差_民生政策最低支出需求_合并 2" xfId="5736"/>
    <cellStyle name="差_民生政策最低支出需求_华东" xfId="5737"/>
    <cellStyle name="差_民生政策最低支出需求_华东 2" xfId="5738"/>
    <cellStyle name="差_民生政策最低支出需求_隋心对账单定稿0514" xfId="5739"/>
    <cellStyle name="差_民生政策最低支出需求_隋心对账单定稿0514 2" xfId="5740"/>
    <cellStyle name="差_农林水和城市维护标准支出20080505－县区合计" xfId="5741"/>
    <cellStyle name="差_农林水和城市维护标准支出20080505－县区合计 2" xfId="5742"/>
    <cellStyle name="差_农林水和城市维护标准支出20080505－县区合计 3" xfId="5743"/>
    <cellStyle name="差_农林水和城市维护标准支出20080505－县区合计_03_2010年各地区一般预算平衡表" xfId="5744"/>
    <cellStyle name="差_农林水和城市维护标准支出20080505－县区合计_03_2010年各地区一般预算平衡表 2" xfId="5745"/>
    <cellStyle name="差_农林水和城市维护标准支出20080505－县区合计_03_2010年各地区一般预算平衡表_2010年地方财政一般预算分级平衡情况表（汇总）0524" xfId="5746"/>
    <cellStyle name="差_农林水和城市维护标准支出20080505－县区合计_03_2010年各地区一般预算平衡表_2010年地方财政一般预算分级平衡情况表（汇总）0524 2" xfId="5747"/>
    <cellStyle name="差_农林水和城市维护标准支出20080505－县区合计_不含人员经费系数" xfId="5748"/>
    <cellStyle name="差_农林水和城市维护标准支出20080505－县区合计_不含人员经费系数 2" xfId="5749"/>
    <cellStyle name="差_农林水和城市维护标准支出20080505－县区合计_不含人员经费系数 3" xfId="5750"/>
    <cellStyle name="差_农林水和城市维护标准支出20080505－县区合计_不含人员经费系数_03_2010年各地区一般预算平衡表" xfId="5751"/>
    <cellStyle name="差_农林水和城市维护标准支出20080505－县区合计_不含人员经费系数_03_2010年各地区一般预算平衡表 2" xfId="5752"/>
    <cellStyle name="差_农林水和城市维护标准支出20080505－县区合计_不含人员经费系数_03_2010年各地区一般预算平衡表_2010年地方财政一般预算分级平衡情况表（汇总）0524" xfId="5753"/>
    <cellStyle name="差_农林水和城市维护标准支出20080505－县区合计_不含人员经费系数_03_2010年各地区一般预算平衡表_2010年地方财政一般预算分级平衡情况表（汇总）0524 2" xfId="5754"/>
    <cellStyle name="差_农林水和城市维护标准支出20080505－县区合计_不含人员经费系数_财力性转移支付2010年预算参考数" xfId="5755"/>
    <cellStyle name="差_农林水和城市维护标准支出20080505－县区合计_不含人员经费系数_财力性转移支付2010年预算参考数 2" xfId="5756"/>
    <cellStyle name="差_农林水和城市维护标准支出20080505－县区合计_不含人员经费系数_财力性转移支付2010年预算参考数_03_2010年各地区一般预算平衡表" xfId="5757"/>
    <cellStyle name="差_农林水和城市维护标准支出20080505－县区合计_不含人员经费系数_财力性转移支付2010年预算参考数_03_2010年各地区一般预算平衡表 2" xfId="5758"/>
    <cellStyle name="差_农林水和城市维护标准支出20080505－县区合计_不含人员经费系数_财力性转移支付2010年预算参考数_03_2010年各地区一般预算平衡表_2010年地方财政一般预算分级平衡情况表（汇总）0524" xfId="5759"/>
    <cellStyle name="差_农林水和城市维护标准支出20080505－县区合计_不含人员经费系数_财力性转移支付2010年预算参考数_03_2010年各地区一般预算平衡表_2010年地方财政一般预算分级平衡情况表（汇总）0524 2" xfId="5760"/>
    <cellStyle name="差_农林水和城市维护标准支出20080505－县区合计_不含人员经费系数_财力性转移支付2010年预算参考数_合并" xfId="5761"/>
    <cellStyle name="差_农林水和城市维护标准支出20080505－县区合计_不含人员经费系数_财力性转移支付2010年预算参考数_合并 2" xfId="5762"/>
    <cellStyle name="差_农林水和城市维护标准支出20080505－县区合计_不含人员经费系数_财力性转移支付2010年预算参考数_华东" xfId="5763"/>
    <cellStyle name="差_农林水和城市维护标准支出20080505－县区合计_不含人员经费系数_财力性转移支付2010年预算参考数_华东 2" xfId="5764"/>
    <cellStyle name="差_农林水和城市维护标准支出20080505－县区合计_不含人员经费系数_财力性转移支付2010年预算参考数_隋心对账单定稿0514" xfId="5765"/>
    <cellStyle name="差_农林水和城市维护标准支出20080505－县区合计_不含人员经费系数_财力性转移支付2010年预算参考数_隋心对账单定稿0514 2" xfId="5766"/>
    <cellStyle name="差_农林水和城市维护标准支出20080505－县区合计_不含人员经费系数_合并" xfId="5767"/>
    <cellStyle name="差_农林水和城市维护标准支出20080505－县区合计_不含人员经费系数_合并 2" xfId="5768"/>
    <cellStyle name="差_农林水和城市维护标准支出20080505－县区合计_不含人员经费系数_华东" xfId="5769"/>
    <cellStyle name="差_农林水和城市维护标准支出20080505－县区合计_不含人员经费系数_华东 2" xfId="5770"/>
    <cellStyle name="差_农林水和城市维护标准支出20080505－县区合计_不含人员经费系数_隋心对账单定稿0514" xfId="5771"/>
    <cellStyle name="差_农林水和城市维护标准支出20080505－县区合计_不含人员经费系数_隋心对账单定稿0514 2" xfId="5772"/>
    <cellStyle name="差_农林水和城市维护标准支出20080505－县区合计_财力性转移支付2010年预算参考数" xfId="5773"/>
    <cellStyle name="差_农林水和城市维护标准支出20080505－县区合计_财力性转移支付2010年预算参考数 2" xfId="5774"/>
    <cellStyle name="差_农林水和城市维护标准支出20080505－县区合计_财力性转移支付2010年预算参考数_03_2010年各地区一般预算平衡表" xfId="5775"/>
    <cellStyle name="差_农林水和城市维护标准支出20080505－县区合计_财力性转移支付2010年预算参考数_03_2010年各地区一般预算平衡表 2" xfId="5776"/>
    <cellStyle name="差_农林水和城市维护标准支出20080505－县区合计_财力性转移支付2010年预算参考数_03_2010年各地区一般预算平衡表_2010年地方财政一般预算分级平衡情况表（汇总）0524" xfId="5777"/>
    <cellStyle name="差_农林水和城市维护标准支出20080505－县区合计_财力性转移支付2010年预算参考数_03_2010年各地区一般预算平衡表_2010年地方财政一般预算分级平衡情况表（汇总）0524 2" xfId="5778"/>
    <cellStyle name="差_农林水和城市维护标准支出20080505－县区合计_财力性转移支付2010年预算参考数_合并" xfId="5779"/>
    <cellStyle name="差_农林水和城市维护标准支出20080505－县区合计_财力性转移支付2010年预算参考数_合并 2" xfId="5780"/>
    <cellStyle name="差_农林水和城市维护标准支出20080505－县区合计_财力性转移支付2010年预算参考数_华东" xfId="5781"/>
    <cellStyle name="差_农林水和城市维护标准支出20080505－县区合计_财力性转移支付2010年预算参考数_华东 2" xfId="5782"/>
    <cellStyle name="差_农林水和城市维护标准支出20080505－县区合计_财力性转移支付2010年预算参考数_隋心对账单定稿0514" xfId="5783"/>
    <cellStyle name="差_农林水和城市维护标准支出20080505－县区合计_财力性转移支付2010年预算参考数_隋心对账单定稿0514 2" xfId="5784"/>
    <cellStyle name="差_农林水和城市维护标准支出20080505－县区合计_合并" xfId="5785"/>
    <cellStyle name="差_农林水和城市维护标准支出20080505－县区合计_合并 2" xfId="5786"/>
    <cellStyle name="差_农林水和城市维护标准支出20080505－县区合计_华东" xfId="5787"/>
    <cellStyle name="差_农林水和城市维护标准支出20080505－县区合计_华东 2" xfId="5788"/>
    <cellStyle name="差_农林水和城市维护标准支出20080505－县区合计_民生政策最低支出需求" xfId="5789"/>
    <cellStyle name="差_农林水和城市维护标准支出20080505－县区合计_民生政策最低支出需求 2" xfId="5790"/>
    <cellStyle name="差_农林水和城市维护标准支出20080505－县区合计_民生政策最低支出需求 3" xfId="5791"/>
    <cellStyle name="差_农林水和城市维护标准支出20080505－县区合计_民生政策最低支出需求_03_2010年各地区一般预算平衡表" xfId="5792"/>
    <cellStyle name="差_农林水和城市维护标准支出20080505－县区合计_民生政策最低支出需求_03_2010年各地区一般预算平衡表 2" xfId="5793"/>
    <cellStyle name="差_农林水和城市维护标准支出20080505－县区合计_民生政策最低支出需求_03_2010年各地区一般预算平衡表_2010年地方财政一般预算分级平衡情况表（汇总）0524" xfId="5794"/>
    <cellStyle name="差_农林水和城市维护标准支出20080505－县区合计_民生政策最低支出需求_03_2010年各地区一般预算平衡表_2010年地方财政一般预算分级平衡情况表（汇总）0524 2" xfId="5795"/>
    <cellStyle name="差_农林水和城市维护标准支出20080505－县区合计_民生政策最低支出需求_财力性转移支付2010年预算参考数" xfId="5796"/>
    <cellStyle name="差_农林水和城市维护标准支出20080505－县区合计_民生政策最低支出需求_财力性转移支付2010年预算参考数 2" xfId="5797"/>
    <cellStyle name="差_农林水和城市维护标准支出20080505－县区合计_民生政策最低支出需求_财力性转移支付2010年预算参考数_03_2010年各地区一般预算平衡表" xfId="5798"/>
    <cellStyle name="差_农林水和城市维护标准支出20080505－县区合计_民生政策最低支出需求_财力性转移支付2010年预算参考数_03_2010年各地区一般预算平衡表 2" xfId="5799"/>
    <cellStyle name="差_农林水和城市维护标准支出20080505－县区合计_民生政策最低支出需求_财力性转移支付2010年预算参考数_03_2010年各地区一般预算平衡表_2010年地方财政一般预算分级平衡情况表（汇总）0524" xfId="5800"/>
    <cellStyle name="差_农林水和城市维护标准支出20080505－县区合计_民生政策最低支出需求_财力性转移支付2010年预算参考数_03_2010年各地区一般预算平衡表_2010年地方财政一般预算分级平衡情况表（汇总）0524 2" xfId="5801"/>
    <cellStyle name="差_农林水和城市维护标准支出20080505－县区合计_民生政策最低支出需求_财力性转移支付2010年预算参考数_合并" xfId="5802"/>
    <cellStyle name="差_农林水和城市维护标准支出20080505－县区合计_民生政策最低支出需求_财力性转移支付2010年预算参考数_合并 2" xfId="5803"/>
    <cellStyle name="差_农林水和城市维护标准支出20080505－县区合计_民生政策最低支出需求_财力性转移支付2010年预算参考数_华东" xfId="5804"/>
    <cellStyle name="差_农林水和城市维护标准支出20080505－县区合计_民生政策最低支出需求_财力性转移支付2010年预算参考数_华东 2" xfId="5805"/>
    <cellStyle name="差_农林水和城市维护标准支出20080505－县区合计_民生政策最低支出需求_财力性转移支付2010年预算参考数_隋心对账单定稿0514" xfId="5806"/>
    <cellStyle name="差_农林水和城市维护标准支出20080505－县区合计_民生政策最低支出需求_财力性转移支付2010年预算参考数_隋心对账单定稿0514 2" xfId="5807"/>
    <cellStyle name="差_农林水和城市维护标准支出20080505－县区合计_民生政策最低支出需求_合并" xfId="5808"/>
    <cellStyle name="差_农林水和城市维护标准支出20080505－县区合计_民生政策最低支出需求_合并 2" xfId="5809"/>
    <cellStyle name="差_农林水和城市维护标准支出20080505－县区合计_民生政策最低支出需求_华东" xfId="5810"/>
    <cellStyle name="差_农林水和城市维护标准支出20080505－县区合计_民生政策最低支出需求_华东 2" xfId="5811"/>
    <cellStyle name="差_农林水和城市维护标准支出20080505－县区合计_民生政策最低支出需求_隋心对账单定稿0514" xfId="5812"/>
    <cellStyle name="差_农林水和城市维护标准支出20080505－县区合计_民生政策最低支出需求_隋心对账单定稿0514 2" xfId="5813"/>
    <cellStyle name="差_农林水和城市维护标准支出20080505－县区合计_隋心对账单定稿0514" xfId="5814"/>
    <cellStyle name="差_农林水和城市维护标准支出20080505－县区合计_隋心对账单定稿0514 2" xfId="5815"/>
    <cellStyle name="差_农林水和城市维护标准支出20080505－县区合计_县市旗测算-新科目（含人口规模效应）" xfId="5816"/>
    <cellStyle name="差_农林水和城市维护标准支出20080505－县区合计_县市旗测算-新科目（含人口规模效应） 2" xfId="5817"/>
    <cellStyle name="差_农林水和城市维护标准支出20080505－县区合计_县市旗测算-新科目（含人口规模效应） 3" xfId="5818"/>
    <cellStyle name="差_农林水和城市维护标准支出20080505－县区合计_县市旗测算-新科目（含人口规模效应）_03_2010年各地区一般预算平衡表" xfId="5819"/>
    <cellStyle name="差_农林水和城市维护标准支出20080505－县区合计_县市旗测算-新科目（含人口规模效应）_03_2010年各地区一般预算平衡表 2" xfId="5820"/>
    <cellStyle name="差_农林水和城市维护标准支出20080505－县区合计_县市旗测算-新科目（含人口规模效应）_03_2010年各地区一般预算平衡表_2010年地方财政一般预算分级平衡情况表（汇总）0524" xfId="5821"/>
    <cellStyle name="差_农林水和城市维护标准支出20080505－县区合计_县市旗测算-新科目（含人口规模效应）_03_2010年各地区一般预算平衡表_2010年地方财政一般预算分级平衡情况表（汇总）0524 2" xfId="5822"/>
    <cellStyle name="差_农林水和城市维护标准支出20080505－县区合计_县市旗测算-新科目（含人口规模效应）_财力性转移支付2010年预算参考数" xfId="5823"/>
    <cellStyle name="差_农林水和城市维护标准支出20080505－县区合计_县市旗测算-新科目（含人口规模效应）_财力性转移支付2010年预算参考数 2" xfId="5824"/>
    <cellStyle name="差_农林水和城市维护标准支出20080505－县区合计_县市旗测算-新科目（含人口规模效应）_财力性转移支付2010年预算参考数_03_2010年各地区一般预算平衡表" xfId="5825"/>
    <cellStyle name="差_农林水和城市维护标准支出20080505－县区合计_县市旗测算-新科目（含人口规模效应）_财力性转移支付2010年预算参考数_03_2010年各地区一般预算平衡表 2" xfId="5826"/>
    <cellStyle name="差_农林水和城市维护标准支出20080505－县区合计_县市旗测算-新科目（含人口规模效应）_财力性转移支付2010年预算参考数_03_2010年各地区一般预算平衡表_2010年地方财政一般预算分级平衡情况表（汇总）0524" xfId="5827"/>
    <cellStyle name="差_农林水和城市维护标准支出20080505－县区合计_县市旗测算-新科目（含人口规模效应）_财力性转移支付2010年预算参考数_03_2010年各地区一般预算平衡表_2010年地方财政一般预算分级平衡情况表（汇总）0524 2" xfId="5828"/>
    <cellStyle name="差_农林水和城市维护标准支出20080505－县区合计_县市旗测算-新科目（含人口规模效应）_财力性转移支付2010年预算参考数_合并" xfId="5829"/>
    <cellStyle name="差_农林水和城市维护标准支出20080505－县区合计_县市旗测算-新科目（含人口规模效应）_财力性转移支付2010年预算参考数_合并 2" xfId="5830"/>
    <cellStyle name="差_农林水和城市维护标准支出20080505－县区合计_县市旗测算-新科目（含人口规模效应）_财力性转移支付2010年预算参考数_华东" xfId="5831"/>
    <cellStyle name="差_农林水和城市维护标准支出20080505－县区合计_县市旗测算-新科目（含人口规模效应）_财力性转移支付2010年预算参考数_华东 2" xfId="5832"/>
    <cellStyle name="差_农林水和城市维护标准支出20080505－县区合计_县市旗测算-新科目（含人口规模效应）_财力性转移支付2010年预算参考数_隋心对账单定稿0514" xfId="5833"/>
    <cellStyle name="差_农林水和城市维护标准支出20080505－县区合计_县市旗测算-新科目（含人口规模效应）_财力性转移支付2010年预算参考数_隋心对账单定稿0514 2" xfId="5834"/>
    <cellStyle name="差_农林水和城市维护标准支出20080505－县区合计_县市旗测算-新科目（含人口规模效应）_合并" xfId="5835"/>
    <cellStyle name="差_农林水和城市维护标准支出20080505－县区合计_县市旗测算-新科目（含人口规模效应）_合并 2" xfId="5836"/>
    <cellStyle name="差_农林水和城市维护标准支出20080505－县区合计_县市旗测算-新科目（含人口规模效应）_华东" xfId="5837"/>
    <cellStyle name="差_农林水和城市维护标准支出20080505－县区合计_县市旗测算-新科目（含人口规模效应）_华东 2" xfId="5838"/>
    <cellStyle name="差_农林水和城市维护标准支出20080505－县区合计_县市旗测算-新科目（含人口规模效应）_隋心对账单定稿0514" xfId="5839"/>
    <cellStyle name="差_农林水和城市维护标准支出20080505－县区合计_县市旗测算-新科目（含人口规模效应）_隋心对账单定稿0514 2" xfId="5840"/>
    <cellStyle name="差_平邑" xfId="5841"/>
    <cellStyle name="差_平邑 2" xfId="5842"/>
    <cellStyle name="差_平邑 3" xfId="5843"/>
    <cellStyle name="差_平邑_03_2010年各地区一般预算平衡表" xfId="5844"/>
    <cellStyle name="差_平邑_03_2010年各地区一般预算平衡表 2" xfId="5845"/>
    <cellStyle name="差_平邑_03_2010年各地区一般预算平衡表_2010年地方财政一般预算分级平衡情况表（汇总）0524" xfId="5846"/>
    <cellStyle name="差_平邑_03_2010年各地区一般预算平衡表_2010年地方财政一般预算分级平衡情况表（汇总）0524 2" xfId="5847"/>
    <cellStyle name="差_平邑_财力性转移支付2010年预算参考数" xfId="5848"/>
    <cellStyle name="差_平邑_财力性转移支付2010年预算参考数 2" xfId="5849"/>
    <cellStyle name="差_平邑_财力性转移支付2010年预算参考数_03_2010年各地区一般预算平衡表" xfId="5850"/>
    <cellStyle name="差_平邑_财力性转移支付2010年预算参考数_03_2010年各地区一般预算平衡表 2" xfId="5851"/>
    <cellStyle name="差_平邑_财力性转移支付2010年预算参考数_03_2010年各地区一般预算平衡表_2010年地方财政一般预算分级平衡情况表（汇总）0524" xfId="5852"/>
    <cellStyle name="差_平邑_财力性转移支付2010年预算参考数_03_2010年各地区一般预算平衡表_2010年地方财政一般预算分级平衡情况表（汇总）0524 2" xfId="5853"/>
    <cellStyle name="差_平邑_财力性转移支付2010年预算参考数_合并" xfId="5854"/>
    <cellStyle name="差_平邑_财力性转移支付2010年预算参考数_合并 2" xfId="5855"/>
    <cellStyle name="差_平邑_财力性转移支付2010年预算参考数_华东" xfId="5856"/>
    <cellStyle name="差_平邑_财力性转移支付2010年预算参考数_华东 2" xfId="5857"/>
    <cellStyle name="差_平邑_财力性转移支付2010年预算参考数_隋心对账单定稿0514" xfId="5858"/>
    <cellStyle name="差_平邑_财力性转移支付2010年预算参考数_隋心对账单定稿0514 2" xfId="5859"/>
    <cellStyle name="差_平邑_合并" xfId="5860"/>
    <cellStyle name="差_平邑_合并 2" xfId="5861"/>
    <cellStyle name="差_平邑_华东" xfId="5862"/>
    <cellStyle name="差_平邑_华东 2" xfId="5863"/>
    <cellStyle name="差_平邑_隋心对账单定稿0514" xfId="5864"/>
    <cellStyle name="差_平邑_隋心对账单定稿0514 2" xfId="5865"/>
    <cellStyle name="差_其他部门(按照总人口测算）—20080416" xfId="5866"/>
    <cellStyle name="差_其他部门(按照总人口测算）—20080416 2" xfId="5867"/>
    <cellStyle name="差_其他部门(按照总人口测算）—20080416 3" xfId="5868"/>
    <cellStyle name="差_其他部门(按照总人口测算）—20080416_03_2010年各地区一般预算平衡表" xfId="5869"/>
    <cellStyle name="差_其他部门(按照总人口测算）—20080416_03_2010年各地区一般预算平衡表 2" xfId="5870"/>
    <cellStyle name="差_其他部门(按照总人口测算）—20080416_03_2010年各地区一般预算平衡表_2010年地方财政一般预算分级平衡情况表（汇总）0524" xfId="5871"/>
    <cellStyle name="差_其他部门(按照总人口测算）—20080416_03_2010年各地区一般预算平衡表_2010年地方财政一般预算分级平衡情况表（汇总）0524 2" xfId="5872"/>
    <cellStyle name="差_其他部门(按照总人口测算）—20080416_不含人员经费系数" xfId="5873"/>
    <cellStyle name="差_其他部门(按照总人口测算）—20080416_不含人员经费系数 2" xfId="5874"/>
    <cellStyle name="差_其他部门(按照总人口测算）—20080416_不含人员经费系数 3" xfId="5875"/>
    <cellStyle name="差_其他部门(按照总人口测算）—20080416_不含人员经费系数_03_2010年各地区一般预算平衡表" xfId="5876"/>
    <cellStyle name="差_其他部门(按照总人口测算）—20080416_不含人员经费系数_03_2010年各地区一般预算平衡表 2" xfId="5877"/>
    <cellStyle name="差_其他部门(按照总人口测算）—20080416_不含人员经费系数_03_2010年各地区一般预算平衡表_2010年地方财政一般预算分级平衡情况表（汇总）0524" xfId="5878"/>
    <cellStyle name="差_其他部门(按照总人口测算）—20080416_不含人员经费系数_03_2010年各地区一般预算平衡表_2010年地方财政一般预算分级平衡情况表（汇总）0524 2" xfId="5879"/>
    <cellStyle name="差_其他部门(按照总人口测算）—20080416_不含人员经费系数_财力性转移支付2010年预算参考数" xfId="5880"/>
    <cellStyle name="差_其他部门(按照总人口测算）—20080416_不含人员经费系数_财力性转移支付2010年预算参考数 2" xfId="5881"/>
    <cellStyle name="差_其他部门(按照总人口测算）—20080416_不含人员经费系数_财力性转移支付2010年预算参考数_03_2010年各地区一般预算平衡表" xfId="5882"/>
    <cellStyle name="差_其他部门(按照总人口测算）—20080416_不含人员经费系数_财力性转移支付2010年预算参考数_03_2010年各地区一般预算平衡表 2" xfId="5883"/>
    <cellStyle name="差_其他部门(按照总人口测算）—20080416_不含人员经费系数_财力性转移支付2010年预算参考数_03_2010年各地区一般预算平衡表_2010年地方财政一般预算分级平衡情况表（汇总）0524" xfId="5884"/>
    <cellStyle name="差_其他部门(按照总人口测算）—20080416_不含人员经费系数_财力性转移支付2010年预算参考数_03_2010年各地区一般预算平衡表_2010年地方财政一般预算分级平衡情况表（汇总）0524 2" xfId="5885"/>
    <cellStyle name="差_其他部门(按照总人口测算）—20080416_不含人员经费系数_财力性转移支付2010年预算参考数_合并" xfId="5886"/>
    <cellStyle name="差_其他部门(按照总人口测算）—20080416_不含人员经费系数_财力性转移支付2010年预算参考数_合并 2" xfId="5887"/>
    <cellStyle name="差_其他部门(按照总人口测算）—20080416_不含人员经费系数_财力性转移支付2010年预算参考数_华东" xfId="5888"/>
    <cellStyle name="差_其他部门(按照总人口测算）—20080416_不含人员经费系数_财力性转移支付2010年预算参考数_华东 2" xfId="5889"/>
    <cellStyle name="差_其他部门(按照总人口测算）—20080416_不含人员经费系数_财力性转移支付2010年预算参考数_隋心对账单定稿0514" xfId="5890"/>
    <cellStyle name="差_其他部门(按照总人口测算）—20080416_不含人员经费系数_财力性转移支付2010年预算参考数_隋心对账单定稿0514 2" xfId="5891"/>
    <cellStyle name="差_其他部门(按照总人口测算）—20080416_不含人员经费系数_合并" xfId="5892"/>
    <cellStyle name="差_其他部门(按照总人口测算）—20080416_不含人员经费系数_合并 2" xfId="5893"/>
    <cellStyle name="差_其他部门(按照总人口测算）—20080416_不含人员经费系数_华东" xfId="5894"/>
    <cellStyle name="差_其他部门(按照总人口测算）—20080416_不含人员经费系数_华东 2" xfId="5895"/>
    <cellStyle name="差_其他部门(按照总人口测算）—20080416_不含人员经费系数_隋心对账单定稿0514" xfId="5896"/>
    <cellStyle name="差_其他部门(按照总人口测算）—20080416_不含人员经费系数_隋心对账单定稿0514 2" xfId="5897"/>
    <cellStyle name="差_其他部门(按照总人口测算）—20080416_财力性转移支付2010年预算参考数" xfId="5898"/>
    <cellStyle name="差_其他部门(按照总人口测算）—20080416_财力性转移支付2010年预算参考数 2" xfId="5899"/>
    <cellStyle name="差_其他部门(按照总人口测算）—20080416_财力性转移支付2010年预算参考数_03_2010年各地区一般预算平衡表" xfId="5900"/>
    <cellStyle name="差_其他部门(按照总人口测算）—20080416_财力性转移支付2010年预算参考数_03_2010年各地区一般预算平衡表 2" xfId="5901"/>
    <cellStyle name="差_其他部门(按照总人口测算）—20080416_财力性转移支付2010年预算参考数_03_2010年各地区一般预算平衡表_2010年地方财政一般预算分级平衡情况表（汇总）0524" xfId="5902"/>
    <cellStyle name="差_其他部门(按照总人口测算）—20080416_财力性转移支付2010年预算参考数_03_2010年各地区一般预算平衡表_2010年地方财政一般预算分级平衡情况表（汇总）0524 2" xfId="5903"/>
    <cellStyle name="差_其他部门(按照总人口测算）—20080416_财力性转移支付2010年预算参考数_合并" xfId="5904"/>
    <cellStyle name="差_其他部门(按照总人口测算）—20080416_财力性转移支付2010年预算参考数_合并 2" xfId="5905"/>
    <cellStyle name="差_其他部门(按照总人口测算）—20080416_财力性转移支付2010年预算参考数_华东" xfId="5906"/>
    <cellStyle name="差_其他部门(按照总人口测算）—20080416_财力性转移支付2010年预算参考数_华东 2" xfId="5907"/>
    <cellStyle name="差_其他部门(按照总人口测算）—20080416_财力性转移支付2010年预算参考数_隋心对账单定稿0514" xfId="5908"/>
    <cellStyle name="差_其他部门(按照总人口测算）—20080416_财力性转移支付2010年预算参考数_隋心对账单定稿0514 2" xfId="5909"/>
    <cellStyle name="差_其他部门(按照总人口测算）—20080416_合并" xfId="5910"/>
    <cellStyle name="差_其他部门(按照总人口测算）—20080416_合并 2" xfId="5911"/>
    <cellStyle name="差_其他部门(按照总人口测算）—20080416_华东" xfId="5912"/>
    <cellStyle name="差_其他部门(按照总人口测算）—20080416_华东 2" xfId="5913"/>
    <cellStyle name="差_其他部门(按照总人口测算）—20080416_民生政策最低支出需求" xfId="5914"/>
    <cellStyle name="差_其他部门(按照总人口测算）—20080416_民生政策最低支出需求 2" xfId="5915"/>
    <cellStyle name="差_其他部门(按照总人口测算）—20080416_民生政策最低支出需求 3" xfId="5916"/>
    <cellStyle name="差_其他部门(按照总人口测算）—20080416_民生政策最低支出需求_03_2010年各地区一般预算平衡表" xfId="5917"/>
    <cellStyle name="差_其他部门(按照总人口测算）—20080416_民生政策最低支出需求_03_2010年各地区一般预算平衡表 2" xfId="5918"/>
    <cellStyle name="差_其他部门(按照总人口测算）—20080416_民生政策最低支出需求_03_2010年各地区一般预算平衡表_2010年地方财政一般预算分级平衡情况表（汇总）0524" xfId="5919"/>
    <cellStyle name="差_其他部门(按照总人口测算）—20080416_民生政策最低支出需求_03_2010年各地区一般预算平衡表_2010年地方财政一般预算分级平衡情况表（汇总）0524 2" xfId="5920"/>
    <cellStyle name="差_其他部门(按照总人口测算）—20080416_民生政策最低支出需求_财力性转移支付2010年预算参考数" xfId="5921"/>
    <cellStyle name="差_其他部门(按照总人口测算）—20080416_民生政策最低支出需求_财力性转移支付2010年预算参考数 2" xfId="5922"/>
    <cellStyle name="差_其他部门(按照总人口测算）—20080416_民生政策最低支出需求_财力性转移支付2010年预算参考数_03_2010年各地区一般预算平衡表" xfId="5923"/>
    <cellStyle name="差_其他部门(按照总人口测算）—20080416_民生政策最低支出需求_财力性转移支付2010年预算参考数_03_2010年各地区一般预算平衡表 2" xfId="5924"/>
    <cellStyle name="差_其他部门(按照总人口测算）—20080416_民生政策最低支出需求_财力性转移支付2010年预算参考数_03_2010年各地区一般预算平衡表_2010年地方财政一般预算分级平衡情况表（汇总）0524" xfId="5925"/>
    <cellStyle name="差_其他部门(按照总人口测算）—20080416_民生政策最低支出需求_财力性转移支付2010年预算参考数_03_2010年各地区一般预算平衡表_2010年地方财政一般预算分级平衡情况表（汇总）0524 2" xfId="5926"/>
    <cellStyle name="差_其他部门(按照总人口测算）—20080416_民生政策最低支出需求_财力性转移支付2010年预算参考数_合并" xfId="5927"/>
    <cellStyle name="差_其他部门(按照总人口测算）—20080416_民生政策最低支出需求_财力性转移支付2010年预算参考数_合并 2" xfId="5928"/>
    <cellStyle name="差_其他部门(按照总人口测算）—20080416_民生政策最低支出需求_财力性转移支付2010年预算参考数_华东" xfId="5929"/>
    <cellStyle name="差_其他部门(按照总人口测算）—20080416_民生政策最低支出需求_财力性转移支付2010年预算参考数_华东 2" xfId="5930"/>
    <cellStyle name="差_其他部门(按照总人口测算）—20080416_民生政策最低支出需求_财力性转移支付2010年预算参考数_隋心对账单定稿0514" xfId="5931"/>
    <cellStyle name="差_其他部门(按照总人口测算）—20080416_民生政策最低支出需求_财力性转移支付2010年预算参考数_隋心对账单定稿0514 2" xfId="5932"/>
    <cellStyle name="差_其他部门(按照总人口测算）—20080416_民生政策最低支出需求_合并" xfId="5933"/>
    <cellStyle name="差_其他部门(按照总人口测算）—20080416_民生政策最低支出需求_合并 2" xfId="5934"/>
    <cellStyle name="差_其他部门(按照总人口测算）—20080416_民生政策最低支出需求_华东" xfId="5935"/>
    <cellStyle name="差_其他部门(按照总人口测算）—20080416_民生政策最低支出需求_华东 2" xfId="5936"/>
    <cellStyle name="差_其他部门(按照总人口测算）—20080416_民生政策最低支出需求_隋心对账单定稿0514" xfId="5937"/>
    <cellStyle name="差_其他部门(按照总人口测算）—20080416_民生政策最低支出需求_隋心对账单定稿0514 2" xfId="5938"/>
    <cellStyle name="差_其他部门(按照总人口测算）—20080416_隋心对账单定稿0514" xfId="5939"/>
    <cellStyle name="差_其他部门(按照总人口测算）—20080416_隋心对账单定稿0514 2" xfId="5940"/>
    <cellStyle name="差_其他部门(按照总人口测算）—20080416_县市旗测算-新科目（含人口规模效应）" xfId="5941"/>
    <cellStyle name="差_其他部门(按照总人口测算）—20080416_县市旗测算-新科目（含人口规模效应） 2" xfId="5942"/>
    <cellStyle name="差_其他部门(按照总人口测算）—20080416_县市旗测算-新科目（含人口规模效应） 3" xfId="5943"/>
    <cellStyle name="差_其他部门(按照总人口测算）—20080416_县市旗测算-新科目（含人口规模效应）_03_2010年各地区一般预算平衡表" xfId="5944"/>
    <cellStyle name="差_其他部门(按照总人口测算）—20080416_县市旗测算-新科目（含人口规模效应）_03_2010年各地区一般预算平衡表 2" xfId="5945"/>
    <cellStyle name="差_其他部门(按照总人口测算）—20080416_县市旗测算-新科目（含人口规模效应）_03_2010年各地区一般预算平衡表_2010年地方财政一般预算分级平衡情况表（汇总）0524" xfId="5946"/>
    <cellStyle name="差_其他部门(按照总人口测算）—20080416_县市旗测算-新科目（含人口规模效应）_03_2010年各地区一般预算平衡表_2010年地方财政一般预算分级平衡情况表（汇总）0524 2" xfId="5947"/>
    <cellStyle name="差_其他部门(按照总人口测算）—20080416_县市旗测算-新科目（含人口规模效应）_财力性转移支付2010年预算参考数" xfId="5948"/>
    <cellStyle name="差_其他部门(按照总人口测算）—20080416_县市旗测算-新科目（含人口规模效应）_财力性转移支付2010年预算参考数 2" xfId="5949"/>
    <cellStyle name="差_其他部门(按照总人口测算）—20080416_县市旗测算-新科目（含人口规模效应）_财力性转移支付2010年预算参考数_03_2010年各地区一般预算平衡表" xfId="5950"/>
    <cellStyle name="差_其他部门(按照总人口测算）—20080416_县市旗测算-新科目（含人口规模效应）_财力性转移支付2010年预算参考数_03_2010年各地区一般预算平衡表 2" xfId="5951"/>
    <cellStyle name="差_其他部门(按照总人口测算）—20080416_县市旗测算-新科目（含人口规模效应）_财力性转移支付2010年预算参考数_03_2010年各地区一般预算平衡表_2010年地方财政一般预算分级平衡情况表（汇总）0524" xfId="5952"/>
    <cellStyle name="差_其他部门(按照总人口测算）—20080416_县市旗测算-新科目（含人口规模效应）_财力性转移支付2010年预算参考数_03_2010年各地区一般预算平衡表_2010年地方财政一般预算分级平衡情况表（汇总）0524 2" xfId="5953"/>
    <cellStyle name="差_其他部门(按照总人口测算）—20080416_县市旗测算-新科目（含人口规模效应）_财力性转移支付2010年预算参考数_合并" xfId="5954"/>
    <cellStyle name="差_其他部门(按照总人口测算）—20080416_县市旗测算-新科目（含人口规模效应）_财力性转移支付2010年预算参考数_合并 2" xfId="5955"/>
    <cellStyle name="差_其他部门(按照总人口测算）—20080416_县市旗测算-新科目（含人口规模效应）_财力性转移支付2010年预算参考数_华东" xfId="5956"/>
    <cellStyle name="差_其他部门(按照总人口测算）—20080416_县市旗测算-新科目（含人口规模效应）_财力性转移支付2010年预算参考数_华东 2" xfId="5957"/>
    <cellStyle name="差_其他部门(按照总人口测算）—20080416_县市旗测算-新科目（含人口规模效应）_财力性转移支付2010年预算参考数_隋心对账单定稿0514" xfId="5958"/>
    <cellStyle name="差_其他部门(按照总人口测算）—20080416_县市旗测算-新科目（含人口规模效应）_财力性转移支付2010年预算参考数_隋心对账单定稿0514 2" xfId="5959"/>
    <cellStyle name="差_其他部门(按照总人口测算）—20080416_县市旗测算-新科目（含人口规模效应）_合并" xfId="5960"/>
    <cellStyle name="差_其他部门(按照总人口测算）—20080416_县市旗测算-新科目（含人口规模效应）_合并 2" xfId="5961"/>
    <cellStyle name="差_其他部门(按照总人口测算）—20080416_县市旗测算-新科目（含人口规模效应）_华东" xfId="5962"/>
    <cellStyle name="差_其他部门(按照总人口测算）—20080416_县市旗测算-新科目（含人口规模效应）_华东 2" xfId="5963"/>
    <cellStyle name="差_其他部门(按照总人口测算）—20080416_县市旗测算-新科目（含人口规模效应）_隋心对账单定稿0514" xfId="5964"/>
    <cellStyle name="差_其他部门(按照总人口测算）—20080416_县市旗测算-新科目（含人口规模效应）_隋心对账单定稿0514 2" xfId="5965"/>
    <cellStyle name="差_青海 缺口县区测算(地方填报)" xfId="5966"/>
    <cellStyle name="差_青海 缺口县区测算(地方填报) 2" xfId="5967"/>
    <cellStyle name="差_青海 缺口县区测算(地方填报) 3" xfId="5968"/>
    <cellStyle name="差_青海 缺口县区测算(地方填报)_03_2010年各地区一般预算平衡表" xfId="5969"/>
    <cellStyle name="差_青海 缺口县区测算(地方填报)_03_2010年各地区一般预算平衡表 2" xfId="5970"/>
    <cellStyle name="差_青海 缺口县区测算(地方填报)_03_2010年各地区一般预算平衡表_2010年地方财政一般预算分级平衡情况表（汇总）0524" xfId="5971"/>
    <cellStyle name="差_青海 缺口县区测算(地方填报)_03_2010年各地区一般预算平衡表_2010年地方财政一般预算分级平衡情况表（汇总）0524 2" xfId="5972"/>
    <cellStyle name="差_青海 缺口县区测算(地方填报)_财力性转移支付2010年预算参考数" xfId="5973"/>
    <cellStyle name="差_青海 缺口县区测算(地方填报)_财力性转移支付2010年预算参考数 2" xfId="5974"/>
    <cellStyle name="差_青海 缺口县区测算(地方填报)_财力性转移支付2010年预算参考数_03_2010年各地区一般预算平衡表" xfId="5975"/>
    <cellStyle name="差_青海 缺口县区测算(地方填报)_财力性转移支付2010年预算参考数_03_2010年各地区一般预算平衡表 2" xfId="5976"/>
    <cellStyle name="差_青海 缺口县区测算(地方填报)_财力性转移支付2010年预算参考数_03_2010年各地区一般预算平衡表_2010年地方财政一般预算分级平衡情况表（汇总）0524" xfId="5977"/>
    <cellStyle name="差_青海 缺口县区测算(地方填报)_财力性转移支付2010年预算参考数_03_2010年各地区一般预算平衡表_2010年地方财政一般预算分级平衡情况表（汇总）0524 2" xfId="5978"/>
    <cellStyle name="差_青海 缺口县区测算(地方填报)_财力性转移支付2010年预算参考数_合并" xfId="5979"/>
    <cellStyle name="差_青海 缺口县区测算(地方填报)_财力性转移支付2010年预算参考数_合并 2" xfId="5980"/>
    <cellStyle name="差_青海 缺口县区测算(地方填报)_财力性转移支付2010年预算参考数_华东" xfId="5981"/>
    <cellStyle name="差_青海 缺口县区测算(地方填报)_财力性转移支付2010年预算参考数_华东 2" xfId="5982"/>
    <cellStyle name="差_青海 缺口县区测算(地方填报)_财力性转移支付2010年预算参考数_隋心对账单定稿0514" xfId="5983"/>
    <cellStyle name="差_青海 缺口县区测算(地方填报)_财力性转移支付2010年预算参考数_隋心对账单定稿0514 2" xfId="5984"/>
    <cellStyle name="差_青海 缺口县区测算(地方填报)_合并" xfId="5985"/>
    <cellStyle name="差_青海 缺口县区测算(地方填报)_合并 2" xfId="5986"/>
    <cellStyle name="差_青海 缺口县区测算(地方填报)_华东" xfId="5987"/>
    <cellStyle name="差_青海 缺口县区测算(地方填报)_华东 2" xfId="5988"/>
    <cellStyle name="差_青海 缺口县区测算(地方填报)_隋心对账单定稿0514" xfId="5989"/>
    <cellStyle name="差_青海 缺口县区测算(地方填报)_隋心对账单定稿0514 2" xfId="5990"/>
    <cellStyle name="差_缺口县区测算" xfId="5991"/>
    <cellStyle name="差_缺口县区测算 2" xfId="5992"/>
    <cellStyle name="差_缺口县区测算 3" xfId="5993"/>
    <cellStyle name="差_缺口县区测算（11.13）" xfId="5994"/>
    <cellStyle name="差_缺口县区测算（11.13） 2" xfId="5995"/>
    <cellStyle name="差_缺口县区测算（11.13） 3" xfId="5996"/>
    <cellStyle name="差_缺口县区测算（11.13）_03_2010年各地区一般预算平衡表" xfId="5997"/>
    <cellStyle name="差_缺口县区测算（11.13）_03_2010年各地区一般预算平衡表 2" xfId="5998"/>
    <cellStyle name="差_缺口县区测算（11.13）_03_2010年各地区一般预算平衡表_2010年地方财政一般预算分级平衡情况表（汇总）0524" xfId="5999"/>
    <cellStyle name="差_缺口县区测算（11.13）_03_2010年各地区一般预算平衡表_2010年地方财政一般预算分级平衡情况表（汇总）0524 2" xfId="6000"/>
    <cellStyle name="差_缺口县区测算（11.13）_财力性转移支付2010年预算参考数" xfId="6001"/>
    <cellStyle name="差_缺口县区测算（11.13）_财力性转移支付2010年预算参考数 2" xfId="6002"/>
    <cellStyle name="差_缺口县区测算（11.13）_财力性转移支付2010年预算参考数_03_2010年各地区一般预算平衡表" xfId="6003"/>
    <cellStyle name="差_缺口县区测算（11.13）_财力性转移支付2010年预算参考数_03_2010年各地区一般预算平衡表 2" xfId="6004"/>
    <cellStyle name="差_缺口县区测算（11.13）_财力性转移支付2010年预算参考数_03_2010年各地区一般预算平衡表_2010年地方财政一般预算分级平衡情况表（汇总）0524" xfId="6005"/>
    <cellStyle name="差_缺口县区测算（11.13）_财力性转移支付2010年预算参考数_03_2010年各地区一般预算平衡表_2010年地方财政一般预算分级平衡情况表（汇总）0524 2" xfId="6006"/>
    <cellStyle name="差_缺口县区测算（11.13）_财力性转移支付2010年预算参考数_合并" xfId="6007"/>
    <cellStyle name="差_缺口县区测算（11.13）_财力性转移支付2010年预算参考数_合并 2" xfId="6008"/>
    <cellStyle name="差_缺口县区测算（11.13）_财力性转移支付2010年预算参考数_华东" xfId="6009"/>
    <cellStyle name="差_缺口县区测算（11.13）_财力性转移支付2010年预算参考数_华东 2" xfId="6010"/>
    <cellStyle name="差_缺口县区测算（11.13）_财力性转移支付2010年预算参考数_隋心对账单定稿0514" xfId="6011"/>
    <cellStyle name="差_缺口县区测算（11.13）_财力性转移支付2010年预算参考数_隋心对账单定稿0514 2" xfId="6012"/>
    <cellStyle name="差_缺口县区测算（11.13）_合并" xfId="6013"/>
    <cellStyle name="差_缺口县区测算（11.13）_合并 2" xfId="6014"/>
    <cellStyle name="差_缺口县区测算（11.13）_华东" xfId="6015"/>
    <cellStyle name="差_缺口县区测算（11.13）_华东 2" xfId="6016"/>
    <cellStyle name="差_缺口县区测算（11.13）_隋心对账单定稿0514" xfId="6017"/>
    <cellStyle name="差_缺口县区测算（11.13）_隋心对账单定稿0514 2" xfId="6018"/>
    <cellStyle name="差_缺口县区测算(按2007支出增长25%测算)" xfId="6019"/>
    <cellStyle name="差_缺口县区测算(按2007支出增长25%测算) 2" xfId="6020"/>
    <cellStyle name="差_缺口县区测算(按2007支出增长25%测算) 3" xfId="6021"/>
    <cellStyle name="差_缺口县区测算(按2007支出增长25%测算)_03_2010年各地区一般预算平衡表" xfId="6022"/>
    <cellStyle name="差_缺口县区测算(按2007支出增长25%测算)_03_2010年各地区一般预算平衡表 2" xfId="6023"/>
    <cellStyle name="差_缺口县区测算(按2007支出增长25%测算)_03_2010年各地区一般预算平衡表_2010年地方财政一般预算分级平衡情况表（汇总）0524" xfId="6024"/>
    <cellStyle name="差_缺口县区测算(按2007支出增长25%测算)_03_2010年各地区一般预算平衡表_2010年地方财政一般预算分级平衡情况表（汇总）0524 2" xfId="6025"/>
    <cellStyle name="差_缺口县区测算(按2007支出增长25%测算)_财力性转移支付2010年预算参考数" xfId="6026"/>
    <cellStyle name="差_缺口县区测算(按2007支出增长25%测算)_财力性转移支付2010年预算参考数 2" xfId="6027"/>
    <cellStyle name="差_缺口县区测算(按2007支出增长25%测算)_财力性转移支付2010年预算参考数_03_2010年各地区一般预算平衡表" xfId="6028"/>
    <cellStyle name="差_缺口县区测算(按2007支出增长25%测算)_财力性转移支付2010年预算参考数_03_2010年各地区一般预算平衡表 2" xfId="6029"/>
    <cellStyle name="差_缺口县区测算(按2007支出增长25%测算)_财力性转移支付2010年预算参考数_03_2010年各地区一般预算平衡表_2010年地方财政一般预算分级平衡情况表（汇总）0524" xfId="6030"/>
    <cellStyle name="差_缺口县区测算(按2007支出增长25%测算)_财力性转移支付2010年预算参考数_03_2010年各地区一般预算平衡表_2010年地方财政一般预算分级平衡情况表（汇总）0524 2" xfId="6031"/>
    <cellStyle name="差_缺口县区测算(按2007支出增长25%测算)_财力性转移支付2010年预算参考数_合并" xfId="6032"/>
    <cellStyle name="差_缺口县区测算(按2007支出增长25%测算)_财力性转移支付2010年预算参考数_合并 2" xfId="6033"/>
    <cellStyle name="差_缺口县区测算(按2007支出增长25%测算)_财力性转移支付2010年预算参考数_华东" xfId="6034"/>
    <cellStyle name="差_缺口县区测算(按2007支出增长25%测算)_财力性转移支付2010年预算参考数_华东 2" xfId="6035"/>
    <cellStyle name="差_缺口县区测算(按2007支出增长25%测算)_财力性转移支付2010年预算参考数_隋心对账单定稿0514" xfId="6036"/>
    <cellStyle name="差_缺口县区测算(按2007支出增长25%测算)_财力性转移支付2010年预算参考数_隋心对账单定稿0514 2" xfId="6037"/>
    <cellStyle name="差_缺口县区测算(按2007支出增长25%测算)_合并" xfId="6038"/>
    <cellStyle name="差_缺口县区测算(按2007支出增长25%测算)_合并 2" xfId="6039"/>
    <cellStyle name="差_缺口县区测算(按2007支出增长25%测算)_华东" xfId="6040"/>
    <cellStyle name="差_缺口县区测算(按2007支出增长25%测算)_华东 2" xfId="6041"/>
    <cellStyle name="差_缺口县区测算(按2007支出增长25%测算)_隋心对账单定稿0514" xfId="6042"/>
    <cellStyle name="差_缺口县区测算(按2007支出增长25%测算)_隋心对账单定稿0514 2" xfId="6043"/>
    <cellStyle name="差_缺口县区测算(按核定人数)" xfId="6044"/>
    <cellStyle name="差_缺口县区测算(按核定人数) 2" xfId="6045"/>
    <cellStyle name="差_缺口县区测算(按核定人数) 3" xfId="6046"/>
    <cellStyle name="差_缺口县区测算(按核定人数)_03_2010年各地区一般预算平衡表" xfId="6047"/>
    <cellStyle name="差_缺口县区测算(按核定人数)_03_2010年各地区一般预算平衡表 2" xfId="6048"/>
    <cellStyle name="差_缺口县区测算(按核定人数)_03_2010年各地区一般预算平衡表_2010年地方财政一般预算分级平衡情况表（汇总）0524" xfId="6049"/>
    <cellStyle name="差_缺口县区测算(按核定人数)_03_2010年各地区一般预算平衡表_2010年地方财政一般预算分级平衡情况表（汇总）0524 2" xfId="6050"/>
    <cellStyle name="差_缺口县区测算(按核定人数)_财力性转移支付2010年预算参考数" xfId="6051"/>
    <cellStyle name="差_缺口县区测算(按核定人数)_财力性转移支付2010年预算参考数 2" xfId="6052"/>
    <cellStyle name="差_缺口县区测算(按核定人数)_财力性转移支付2010年预算参考数_03_2010年各地区一般预算平衡表" xfId="6053"/>
    <cellStyle name="差_缺口县区测算(按核定人数)_财力性转移支付2010年预算参考数_03_2010年各地区一般预算平衡表 2" xfId="6054"/>
    <cellStyle name="差_缺口县区测算(按核定人数)_财力性转移支付2010年预算参考数_03_2010年各地区一般预算平衡表_2010年地方财政一般预算分级平衡情况表（汇总）0524" xfId="6055"/>
    <cellStyle name="差_缺口县区测算(按核定人数)_财力性转移支付2010年预算参考数_03_2010年各地区一般预算平衡表_2010年地方财政一般预算分级平衡情况表（汇总）0524 2" xfId="6056"/>
    <cellStyle name="差_缺口县区测算(按核定人数)_财力性转移支付2010年预算参考数_合并" xfId="6057"/>
    <cellStyle name="差_缺口县区测算(按核定人数)_财力性转移支付2010年预算参考数_合并 2" xfId="6058"/>
    <cellStyle name="差_缺口县区测算(按核定人数)_财力性转移支付2010年预算参考数_华东" xfId="6059"/>
    <cellStyle name="差_缺口县区测算(按核定人数)_财力性转移支付2010年预算参考数_华东 2" xfId="6060"/>
    <cellStyle name="差_缺口县区测算(按核定人数)_财力性转移支付2010年预算参考数_隋心对账单定稿0514" xfId="6061"/>
    <cellStyle name="差_缺口县区测算(按核定人数)_财力性转移支付2010年预算参考数_隋心对账单定稿0514 2" xfId="6062"/>
    <cellStyle name="差_缺口县区测算(按核定人数)_合并" xfId="6063"/>
    <cellStyle name="差_缺口县区测算(按核定人数)_合并 2" xfId="6064"/>
    <cellStyle name="差_缺口县区测算(按核定人数)_华东" xfId="6065"/>
    <cellStyle name="差_缺口县区测算(按核定人数)_华东 2" xfId="6066"/>
    <cellStyle name="差_缺口县区测算(按核定人数)_隋心对账单定稿0514" xfId="6067"/>
    <cellStyle name="差_缺口县区测算(按核定人数)_隋心对账单定稿0514 2" xfId="6068"/>
    <cellStyle name="差_缺口县区测算(财政部标准)" xfId="6069"/>
    <cellStyle name="差_缺口县区测算(财政部标准) 2" xfId="6070"/>
    <cellStyle name="差_缺口县区测算(财政部标准) 3" xfId="6071"/>
    <cellStyle name="差_缺口县区测算(财政部标准)_03_2010年各地区一般预算平衡表" xfId="6072"/>
    <cellStyle name="差_缺口县区测算(财政部标准)_03_2010年各地区一般预算平衡表 2" xfId="6073"/>
    <cellStyle name="差_缺口县区测算(财政部标准)_03_2010年各地区一般预算平衡表_2010年地方财政一般预算分级平衡情况表（汇总）0524" xfId="6074"/>
    <cellStyle name="差_缺口县区测算(财政部标准)_03_2010年各地区一般预算平衡表_2010年地方财政一般预算分级平衡情况表（汇总）0524 2" xfId="6075"/>
    <cellStyle name="差_缺口县区测算(财政部标准)_财力性转移支付2010年预算参考数" xfId="6076"/>
    <cellStyle name="差_缺口县区测算(财政部标准)_财力性转移支付2010年预算参考数 2" xfId="6077"/>
    <cellStyle name="差_缺口县区测算(财政部标准)_财力性转移支付2010年预算参考数_03_2010年各地区一般预算平衡表" xfId="6078"/>
    <cellStyle name="差_缺口县区测算(财政部标准)_财力性转移支付2010年预算参考数_03_2010年各地区一般预算平衡表 2" xfId="6079"/>
    <cellStyle name="差_缺口县区测算(财政部标准)_财力性转移支付2010年预算参考数_03_2010年各地区一般预算平衡表_2010年地方财政一般预算分级平衡情况表（汇总）0524" xfId="6080"/>
    <cellStyle name="差_缺口县区测算(财政部标准)_财力性转移支付2010年预算参考数_03_2010年各地区一般预算平衡表_2010年地方财政一般预算分级平衡情况表（汇总）0524 2" xfId="6081"/>
    <cellStyle name="差_缺口县区测算(财政部标准)_财力性转移支付2010年预算参考数_合并" xfId="6082"/>
    <cellStyle name="差_缺口县区测算(财政部标准)_财力性转移支付2010年预算参考数_合并 2" xfId="6083"/>
    <cellStyle name="差_缺口县区测算(财政部标准)_财力性转移支付2010年预算参考数_华东" xfId="6084"/>
    <cellStyle name="差_缺口县区测算(财政部标准)_财力性转移支付2010年预算参考数_华东 2" xfId="6085"/>
    <cellStyle name="差_缺口县区测算(财政部标准)_财力性转移支付2010年预算参考数_隋心对账单定稿0514" xfId="6086"/>
    <cellStyle name="差_缺口县区测算(财政部标准)_财力性转移支付2010年预算参考数_隋心对账单定稿0514 2" xfId="6087"/>
    <cellStyle name="差_缺口县区测算(财政部标准)_合并" xfId="6088"/>
    <cellStyle name="差_缺口县区测算(财政部标准)_合并 2" xfId="6089"/>
    <cellStyle name="差_缺口县区测算(财政部标准)_华东" xfId="6090"/>
    <cellStyle name="差_缺口县区测算(财政部标准)_华东 2" xfId="6091"/>
    <cellStyle name="差_缺口县区测算(财政部标准)_隋心对账单定稿0514" xfId="6092"/>
    <cellStyle name="差_缺口县区测算(财政部标准)_隋心对账单定稿0514 2" xfId="6093"/>
    <cellStyle name="差_缺口县区测算_03_2010年各地区一般预算平衡表" xfId="6094"/>
    <cellStyle name="差_缺口县区测算_03_2010年各地区一般预算平衡表 2" xfId="6095"/>
    <cellStyle name="差_缺口县区测算_03_2010年各地区一般预算平衡表_2010年地方财政一般预算分级平衡情况表（汇总）0524" xfId="6096"/>
    <cellStyle name="差_缺口县区测算_03_2010年各地区一般预算平衡表_2010年地方财政一般预算分级平衡情况表（汇总）0524 2" xfId="6097"/>
    <cellStyle name="差_缺口县区测算_财力性转移支付2010年预算参考数" xfId="6098"/>
    <cellStyle name="差_缺口县区测算_财力性转移支付2010年预算参考数 2" xfId="6099"/>
    <cellStyle name="差_缺口县区测算_财力性转移支付2010年预算参考数_03_2010年各地区一般预算平衡表" xfId="6100"/>
    <cellStyle name="差_缺口县区测算_财力性转移支付2010年预算参考数_03_2010年各地区一般预算平衡表 2" xfId="6101"/>
    <cellStyle name="差_缺口县区测算_财力性转移支付2010年预算参考数_03_2010年各地区一般预算平衡表_2010年地方财政一般预算分级平衡情况表（汇总）0524" xfId="6102"/>
    <cellStyle name="差_缺口县区测算_财力性转移支付2010年预算参考数_03_2010年各地区一般预算平衡表_2010年地方财政一般预算分级平衡情况表（汇总）0524 2" xfId="6103"/>
    <cellStyle name="差_缺口县区测算_财力性转移支付2010年预算参考数_合并" xfId="6104"/>
    <cellStyle name="差_缺口县区测算_财力性转移支付2010年预算参考数_合并 2" xfId="6105"/>
    <cellStyle name="差_缺口县区测算_财力性转移支付2010年预算参考数_华东" xfId="6106"/>
    <cellStyle name="差_缺口县区测算_财力性转移支付2010年预算参考数_华东 2" xfId="6107"/>
    <cellStyle name="差_缺口县区测算_财力性转移支付2010年预算参考数_隋心对账单定稿0514" xfId="6108"/>
    <cellStyle name="差_缺口县区测算_财力性转移支付2010年预算参考数_隋心对账单定稿0514 2" xfId="6109"/>
    <cellStyle name="差_缺口县区测算_合并" xfId="6110"/>
    <cellStyle name="差_缺口县区测算_合并 2" xfId="6111"/>
    <cellStyle name="差_缺口县区测算_华东" xfId="6112"/>
    <cellStyle name="差_缺口县区测算_华东 2" xfId="6113"/>
    <cellStyle name="差_缺口县区测算_隋心对账单定稿0514" xfId="6114"/>
    <cellStyle name="差_缺口县区测算_隋心对账单定稿0514 2" xfId="6115"/>
    <cellStyle name="差_缺口消化情况" xfId="6116"/>
    <cellStyle name="差_人员工资和公用经费" xfId="6117"/>
    <cellStyle name="差_人员工资和公用经费 2" xfId="6118"/>
    <cellStyle name="差_人员工资和公用经费 3" xfId="6119"/>
    <cellStyle name="差_人员工资和公用经费_03_2010年各地区一般预算平衡表" xfId="6120"/>
    <cellStyle name="差_人员工资和公用经费_03_2010年各地区一般预算平衡表 2" xfId="6121"/>
    <cellStyle name="差_人员工资和公用经费_03_2010年各地区一般预算平衡表_2010年地方财政一般预算分级平衡情况表（汇总）0524" xfId="6122"/>
    <cellStyle name="差_人员工资和公用经费_03_2010年各地区一般预算平衡表_2010年地方财政一般预算分级平衡情况表（汇总）0524 2" xfId="6123"/>
    <cellStyle name="差_人员工资和公用经费_财力性转移支付2010年预算参考数" xfId="6124"/>
    <cellStyle name="差_人员工资和公用经费_财力性转移支付2010年预算参考数 2" xfId="6125"/>
    <cellStyle name="差_人员工资和公用经费_财力性转移支付2010年预算参考数_03_2010年各地区一般预算平衡表" xfId="6126"/>
    <cellStyle name="差_人员工资和公用经费_财力性转移支付2010年预算参考数_03_2010年各地区一般预算平衡表 2" xfId="6127"/>
    <cellStyle name="差_人员工资和公用经费_财力性转移支付2010年预算参考数_03_2010年各地区一般预算平衡表_2010年地方财政一般预算分级平衡情况表（汇总）0524" xfId="6128"/>
    <cellStyle name="差_人员工资和公用经费_财力性转移支付2010年预算参考数_03_2010年各地区一般预算平衡表_2010年地方财政一般预算分级平衡情况表（汇总）0524 2" xfId="6129"/>
    <cellStyle name="差_人员工资和公用经费_财力性转移支付2010年预算参考数_合并" xfId="6130"/>
    <cellStyle name="差_人员工资和公用经费_财力性转移支付2010年预算参考数_合并 2" xfId="6131"/>
    <cellStyle name="差_人员工资和公用经费_财力性转移支付2010年预算参考数_华东" xfId="6132"/>
    <cellStyle name="差_人员工资和公用经费_财力性转移支付2010年预算参考数_华东 2" xfId="6133"/>
    <cellStyle name="差_人员工资和公用经费_财力性转移支付2010年预算参考数_隋心对账单定稿0514" xfId="6134"/>
    <cellStyle name="差_人员工资和公用经费_财力性转移支付2010年预算参考数_隋心对账单定稿0514 2" xfId="6135"/>
    <cellStyle name="差_人员工资和公用经费_合并" xfId="6136"/>
    <cellStyle name="差_人员工资和公用经费_合并 2" xfId="6137"/>
    <cellStyle name="差_人员工资和公用经费_华东" xfId="6138"/>
    <cellStyle name="差_人员工资和公用经费_华东 2" xfId="6139"/>
    <cellStyle name="差_人员工资和公用经费_隋心对账单定稿0514" xfId="6140"/>
    <cellStyle name="差_人员工资和公用经费_隋心对账单定稿0514 2" xfId="6141"/>
    <cellStyle name="差_人员工资和公用经费2" xfId="6142"/>
    <cellStyle name="差_人员工资和公用经费2 2" xfId="6143"/>
    <cellStyle name="差_人员工资和公用经费2 3" xfId="6144"/>
    <cellStyle name="差_人员工资和公用经费2_03_2010年各地区一般预算平衡表" xfId="6145"/>
    <cellStyle name="差_人员工资和公用经费2_03_2010年各地区一般预算平衡表 2" xfId="6146"/>
    <cellStyle name="差_人员工资和公用经费2_03_2010年各地区一般预算平衡表_2010年地方财政一般预算分级平衡情况表（汇总）0524" xfId="6147"/>
    <cellStyle name="差_人员工资和公用经费2_03_2010年各地区一般预算平衡表_2010年地方财政一般预算分级平衡情况表（汇总）0524 2" xfId="6148"/>
    <cellStyle name="差_人员工资和公用经费2_财力性转移支付2010年预算参考数" xfId="6149"/>
    <cellStyle name="差_人员工资和公用经费2_财力性转移支付2010年预算参考数 2" xfId="6150"/>
    <cellStyle name="差_人员工资和公用经费2_财力性转移支付2010年预算参考数_03_2010年各地区一般预算平衡表" xfId="6151"/>
    <cellStyle name="差_人员工资和公用经费2_财力性转移支付2010年预算参考数_03_2010年各地区一般预算平衡表 2" xfId="6152"/>
    <cellStyle name="差_人员工资和公用经费2_财力性转移支付2010年预算参考数_03_2010年各地区一般预算平衡表_2010年地方财政一般预算分级平衡情况表（汇总）0524" xfId="6153"/>
    <cellStyle name="差_人员工资和公用经费2_财力性转移支付2010年预算参考数_03_2010年各地区一般预算平衡表_2010年地方财政一般预算分级平衡情况表（汇总）0524 2" xfId="6154"/>
    <cellStyle name="差_人员工资和公用经费2_财力性转移支付2010年预算参考数_合并" xfId="6155"/>
    <cellStyle name="差_人员工资和公用经费2_财力性转移支付2010年预算参考数_合并 2" xfId="6156"/>
    <cellStyle name="差_人员工资和公用经费2_财力性转移支付2010年预算参考数_华东" xfId="6157"/>
    <cellStyle name="差_人员工资和公用经费2_财力性转移支付2010年预算参考数_华东 2" xfId="6158"/>
    <cellStyle name="差_人员工资和公用经费2_财力性转移支付2010年预算参考数_隋心对账单定稿0514" xfId="6159"/>
    <cellStyle name="差_人员工资和公用经费2_财力性转移支付2010年预算参考数_隋心对账单定稿0514 2" xfId="6160"/>
    <cellStyle name="差_人员工资和公用经费2_合并" xfId="6161"/>
    <cellStyle name="差_人员工资和公用经费2_合并 2" xfId="6162"/>
    <cellStyle name="差_人员工资和公用经费2_华东" xfId="6163"/>
    <cellStyle name="差_人员工资和公用经费2_华东 2" xfId="6164"/>
    <cellStyle name="差_人员工资和公用经费2_隋心对账单定稿0514" xfId="6165"/>
    <cellStyle name="差_人员工资和公用经费2_隋心对账单定稿0514 2" xfId="6166"/>
    <cellStyle name="差_人员工资和公用经费3" xfId="6167"/>
    <cellStyle name="差_人员工资和公用经费3 2" xfId="6168"/>
    <cellStyle name="差_人员工资和公用经费3 3" xfId="6169"/>
    <cellStyle name="差_人员工资和公用经费3_03_2010年各地区一般预算平衡表" xfId="6170"/>
    <cellStyle name="差_人员工资和公用经费3_03_2010年各地区一般预算平衡表 2" xfId="6171"/>
    <cellStyle name="差_人员工资和公用经费3_03_2010年各地区一般预算平衡表_2010年地方财政一般预算分级平衡情况表（汇总）0524" xfId="6172"/>
    <cellStyle name="差_人员工资和公用经费3_03_2010年各地区一般预算平衡表_2010年地方财政一般预算分级平衡情况表（汇总）0524 2" xfId="6173"/>
    <cellStyle name="差_人员工资和公用经费3_财力性转移支付2010年预算参考数" xfId="6174"/>
    <cellStyle name="差_人员工资和公用经费3_财力性转移支付2010年预算参考数 2" xfId="6175"/>
    <cellStyle name="差_人员工资和公用经费3_财力性转移支付2010年预算参考数_03_2010年各地区一般预算平衡表" xfId="6176"/>
    <cellStyle name="差_人员工资和公用经费3_财力性转移支付2010年预算参考数_03_2010年各地区一般预算平衡表 2" xfId="6177"/>
    <cellStyle name="差_人员工资和公用经费3_财力性转移支付2010年预算参考数_03_2010年各地区一般预算平衡表_2010年地方财政一般预算分级平衡情况表（汇总）0524" xfId="6178"/>
    <cellStyle name="差_人员工资和公用经费3_财力性转移支付2010年预算参考数_03_2010年各地区一般预算平衡表_2010年地方财政一般预算分级平衡情况表（汇总）0524 2" xfId="6179"/>
    <cellStyle name="差_人员工资和公用经费3_财力性转移支付2010年预算参考数_合并" xfId="6180"/>
    <cellStyle name="差_人员工资和公用经费3_财力性转移支付2010年预算参考数_合并 2" xfId="6181"/>
    <cellStyle name="差_人员工资和公用经费3_财力性转移支付2010年预算参考数_华东" xfId="6182"/>
    <cellStyle name="差_人员工资和公用经费3_财力性转移支付2010年预算参考数_华东 2" xfId="6183"/>
    <cellStyle name="差_人员工资和公用经费3_财力性转移支付2010年预算参考数_隋心对账单定稿0514" xfId="6184"/>
    <cellStyle name="差_人员工资和公用经费3_财力性转移支付2010年预算参考数_隋心对账单定稿0514 2" xfId="6185"/>
    <cellStyle name="差_人员工资和公用经费3_合并" xfId="6186"/>
    <cellStyle name="差_人员工资和公用经费3_合并 2" xfId="6187"/>
    <cellStyle name="差_人员工资和公用经费3_华东" xfId="6188"/>
    <cellStyle name="差_人员工资和公用经费3_华东 2" xfId="6189"/>
    <cellStyle name="差_人员工资和公用经费3_隋心对账单定稿0514" xfId="6190"/>
    <cellStyle name="差_人员工资和公用经费3_隋心对账单定稿0514 2" xfId="6191"/>
    <cellStyle name="差_日喀则定结县四个边贸互市点（1）" xfId="6192"/>
    <cellStyle name="差_日喀则定结县四个边贸互市点（1） 2" xfId="6193"/>
    <cellStyle name="差_日喀则康马涅如边贸市场设施改善项目（4）" xfId="6194"/>
    <cellStyle name="差_日喀则康马涅如边贸市场设施改善项目（4） 2" xfId="6195"/>
    <cellStyle name="差_山东省民生支出标准" xfId="6196"/>
    <cellStyle name="差_山东省民生支出标准 2" xfId="6197"/>
    <cellStyle name="差_山东省民生支出标准 3" xfId="6198"/>
    <cellStyle name="差_山东省民生支出标准_03_2010年各地区一般预算平衡表" xfId="6199"/>
    <cellStyle name="差_山东省民生支出标准_03_2010年各地区一般预算平衡表 2" xfId="6200"/>
    <cellStyle name="差_山东省民生支出标准_03_2010年各地区一般预算平衡表_2010年地方财政一般预算分级平衡情况表（汇总）0524" xfId="6201"/>
    <cellStyle name="差_山东省民生支出标准_03_2010年各地区一般预算平衡表_2010年地方财政一般预算分级平衡情况表（汇总）0524 2" xfId="6202"/>
    <cellStyle name="差_山东省民生支出标准_财力性转移支付2010年预算参考数" xfId="6203"/>
    <cellStyle name="差_山东省民生支出标准_财力性转移支付2010年预算参考数 2" xfId="6204"/>
    <cellStyle name="差_山东省民生支出标准_财力性转移支付2010年预算参考数_03_2010年各地区一般预算平衡表" xfId="6205"/>
    <cellStyle name="差_山东省民生支出标准_财力性转移支付2010年预算参考数_03_2010年各地区一般预算平衡表 2" xfId="6206"/>
    <cellStyle name="差_山东省民生支出标准_财力性转移支付2010年预算参考数_03_2010年各地区一般预算平衡表_2010年地方财政一般预算分级平衡情况表（汇总）0524" xfId="6207"/>
    <cellStyle name="差_山东省民生支出标准_财力性转移支付2010年预算参考数_03_2010年各地区一般预算平衡表_2010年地方财政一般预算分级平衡情况表（汇总）0524 2" xfId="6208"/>
    <cellStyle name="差_山东省民生支出标准_财力性转移支付2010年预算参考数_合并" xfId="6209"/>
    <cellStyle name="差_山东省民生支出标准_财力性转移支付2010年预算参考数_合并 2" xfId="6210"/>
    <cellStyle name="差_山东省民生支出标准_财力性转移支付2010年预算参考数_华东" xfId="6211"/>
    <cellStyle name="差_山东省民生支出标准_财力性转移支付2010年预算参考数_华东 2" xfId="6212"/>
    <cellStyle name="差_山东省民生支出标准_财力性转移支付2010年预算参考数_隋心对账单定稿0514" xfId="6213"/>
    <cellStyle name="差_山东省民生支出标准_财力性转移支付2010年预算参考数_隋心对账单定稿0514 2" xfId="6214"/>
    <cellStyle name="差_山东省民生支出标准_合并" xfId="6215"/>
    <cellStyle name="差_山东省民生支出标准_合并 2" xfId="6216"/>
    <cellStyle name="差_山东省民生支出标准_华东" xfId="6217"/>
    <cellStyle name="差_山东省民生支出标准_华东 2" xfId="6218"/>
    <cellStyle name="差_山东省民生支出标准_隋心对账单定稿0514" xfId="6219"/>
    <cellStyle name="差_山东省民生支出标准_隋心对账单定稿0514 2" xfId="6220"/>
    <cellStyle name="差_市辖区测算20080510" xfId="6221"/>
    <cellStyle name="差_市辖区测算20080510 2" xfId="6222"/>
    <cellStyle name="差_市辖区测算20080510 3" xfId="6223"/>
    <cellStyle name="差_市辖区测算20080510_03_2010年各地区一般预算平衡表" xfId="6224"/>
    <cellStyle name="差_市辖区测算20080510_03_2010年各地区一般预算平衡表 2" xfId="6225"/>
    <cellStyle name="差_市辖区测算20080510_03_2010年各地区一般预算平衡表_2010年地方财政一般预算分级平衡情况表（汇总）0524" xfId="6226"/>
    <cellStyle name="差_市辖区测算20080510_03_2010年各地区一般预算平衡表_2010年地方财政一般预算分级平衡情况表（汇总）0524 2" xfId="6227"/>
    <cellStyle name="差_市辖区测算20080510_不含人员经费系数" xfId="6228"/>
    <cellStyle name="差_市辖区测算20080510_不含人员经费系数 2" xfId="6229"/>
    <cellStyle name="差_市辖区测算20080510_不含人员经费系数 3" xfId="6230"/>
    <cellStyle name="差_市辖区测算20080510_不含人员经费系数_03_2010年各地区一般预算平衡表" xfId="6231"/>
    <cellStyle name="差_市辖区测算20080510_不含人员经费系数_03_2010年各地区一般预算平衡表 2" xfId="6232"/>
    <cellStyle name="差_市辖区测算20080510_不含人员经费系数_03_2010年各地区一般预算平衡表_2010年地方财政一般预算分级平衡情况表（汇总）0524" xfId="6233"/>
    <cellStyle name="差_市辖区测算20080510_不含人员经费系数_03_2010年各地区一般预算平衡表_2010年地方财政一般预算分级平衡情况表（汇总）0524 2" xfId="6234"/>
    <cellStyle name="差_市辖区测算20080510_不含人员经费系数_财力性转移支付2010年预算参考数" xfId="6235"/>
    <cellStyle name="差_市辖区测算20080510_不含人员经费系数_财力性转移支付2010年预算参考数 2" xfId="6236"/>
    <cellStyle name="差_市辖区测算20080510_不含人员经费系数_财力性转移支付2010年预算参考数_03_2010年各地区一般预算平衡表" xfId="6237"/>
    <cellStyle name="差_市辖区测算20080510_不含人员经费系数_财力性转移支付2010年预算参考数_03_2010年各地区一般预算平衡表 2" xfId="6238"/>
    <cellStyle name="差_市辖区测算20080510_不含人员经费系数_财力性转移支付2010年预算参考数_03_2010年各地区一般预算平衡表_2010年地方财政一般预算分级平衡情况表（汇总）0524" xfId="6239"/>
    <cellStyle name="差_市辖区测算20080510_不含人员经费系数_财力性转移支付2010年预算参考数_03_2010年各地区一般预算平衡表_2010年地方财政一般预算分级平衡情况表（汇总）0524 2" xfId="6240"/>
    <cellStyle name="差_市辖区测算20080510_不含人员经费系数_财力性转移支付2010年预算参考数_合并" xfId="6241"/>
    <cellStyle name="差_市辖区测算20080510_不含人员经费系数_财力性转移支付2010年预算参考数_合并 2" xfId="6242"/>
    <cellStyle name="差_市辖区测算20080510_不含人员经费系数_财力性转移支付2010年预算参考数_华东" xfId="6243"/>
    <cellStyle name="差_市辖区测算20080510_不含人员经费系数_财力性转移支付2010年预算参考数_华东 2" xfId="6244"/>
    <cellStyle name="差_市辖区测算20080510_不含人员经费系数_财力性转移支付2010年预算参考数_隋心对账单定稿0514" xfId="6245"/>
    <cellStyle name="差_市辖区测算20080510_不含人员经费系数_财力性转移支付2010年预算参考数_隋心对账单定稿0514 2" xfId="6246"/>
    <cellStyle name="差_市辖区测算20080510_不含人员经费系数_合并" xfId="6247"/>
    <cellStyle name="差_市辖区测算20080510_不含人员经费系数_合并 2" xfId="6248"/>
    <cellStyle name="差_市辖区测算20080510_不含人员经费系数_华东" xfId="6249"/>
    <cellStyle name="差_市辖区测算20080510_不含人员经费系数_华东 2" xfId="6250"/>
    <cellStyle name="差_市辖区测算20080510_不含人员经费系数_隋心对账单定稿0514" xfId="6251"/>
    <cellStyle name="差_市辖区测算20080510_不含人员经费系数_隋心对账单定稿0514 2" xfId="6252"/>
    <cellStyle name="差_市辖区测算20080510_财力性转移支付2010年预算参考数" xfId="6253"/>
    <cellStyle name="差_市辖区测算20080510_财力性转移支付2010年预算参考数 2" xfId="6254"/>
    <cellStyle name="差_市辖区测算20080510_财力性转移支付2010年预算参考数_03_2010年各地区一般预算平衡表" xfId="6255"/>
    <cellStyle name="差_市辖区测算20080510_财力性转移支付2010年预算参考数_03_2010年各地区一般预算平衡表 2" xfId="6256"/>
    <cellStyle name="差_市辖区测算20080510_财力性转移支付2010年预算参考数_03_2010年各地区一般预算平衡表_2010年地方财政一般预算分级平衡情况表（汇总）0524" xfId="6257"/>
    <cellStyle name="差_市辖区测算20080510_财力性转移支付2010年预算参考数_03_2010年各地区一般预算平衡表_2010年地方财政一般预算分级平衡情况表（汇总）0524 2" xfId="6258"/>
    <cellStyle name="差_市辖区测算20080510_财力性转移支付2010年预算参考数_合并" xfId="6259"/>
    <cellStyle name="差_市辖区测算20080510_财力性转移支付2010年预算参考数_合并 2" xfId="6260"/>
    <cellStyle name="差_市辖区测算20080510_财力性转移支付2010年预算参考数_华东" xfId="6261"/>
    <cellStyle name="差_市辖区测算20080510_财力性转移支付2010年预算参考数_华东 2" xfId="6262"/>
    <cellStyle name="差_市辖区测算20080510_财力性转移支付2010年预算参考数_隋心对账单定稿0514" xfId="6263"/>
    <cellStyle name="差_市辖区测算20080510_财力性转移支付2010年预算参考数_隋心对账单定稿0514 2" xfId="6264"/>
    <cellStyle name="差_市辖区测算20080510_合并" xfId="6265"/>
    <cellStyle name="差_市辖区测算20080510_合并 2" xfId="6266"/>
    <cellStyle name="差_市辖区测算20080510_华东" xfId="6267"/>
    <cellStyle name="差_市辖区测算20080510_华东 2" xfId="6268"/>
    <cellStyle name="差_市辖区测算20080510_民生政策最低支出需求" xfId="6269"/>
    <cellStyle name="差_市辖区测算20080510_民生政策最低支出需求 2" xfId="6270"/>
    <cellStyle name="差_市辖区测算20080510_民生政策最低支出需求 3" xfId="6271"/>
    <cellStyle name="差_市辖区测算20080510_民生政策最低支出需求_03_2010年各地区一般预算平衡表" xfId="6272"/>
    <cellStyle name="差_市辖区测算20080510_民生政策最低支出需求_03_2010年各地区一般预算平衡表 2" xfId="6273"/>
    <cellStyle name="差_市辖区测算20080510_民生政策最低支出需求_03_2010年各地区一般预算平衡表_2010年地方财政一般预算分级平衡情况表（汇总）0524" xfId="6274"/>
    <cellStyle name="差_市辖区测算20080510_民生政策最低支出需求_03_2010年各地区一般预算平衡表_2010年地方财政一般预算分级平衡情况表（汇总）0524 2" xfId="6275"/>
    <cellStyle name="差_市辖区测算20080510_民生政策最低支出需求_财力性转移支付2010年预算参考数" xfId="6276"/>
    <cellStyle name="差_市辖区测算20080510_民生政策最低支出需求_财力性转移支付2010年预算参考数 2" xfId="6277"/>
    <cellStyle name="差_市辖区测算20080510_民生政策最低支出需求_财力性转移支付2010年预算参考数_03_2010年各地区一般预算平衡表" xfId="6278"/>
    <cellStyle name="差_市辖区测算20080510_民生政策最低支出需求_财力性转移支付2010年预算参考数_03_2010年各地区一般预算平衡表 2" xfId="6279"/>
    <cellStyle name="差_市辖区测算20080510_民生政策最低支出需求_财力性转移支付2010年预算参考数_03_2010年各地区一般预算平衡表_2010年地方财政一般预算分级平衡情况表（汇总）0524" xfId="6280"/>
    <cellStyle name="差_市辖区测算20080510_民生政策最低支出需求_财力性转移支付2010年预算参考数_03_2010年各地区一般预算平衡表_2010年地方财政一般预算分级平衡情况表（汇总）0524 2" xfId="6281"/>
    <cellStyle name="差_市辖区测算20080510_民生政策最低支出需求_财力性转移支付2010年预算参考数_合并" xfId="6282"/>
    <cellStyle name="差_市辖区测算20080510_民生政策最低支出需求_财力性转移支付2010年预算参考数_合并 2" xfId="6283"/>
    <cellStyle name="差_市辖区测算20080510_民生政策最低支出需求_财力性转移支付2010年预算参考数_华东" xfId="6284"/>
    <cellStyle name="差_市辖区测算20080510_民生政策最低支出需求_财力性转移支付2010年预算参考数_华东 2" xfId="6285"/>
    <cellStyle name="差_市辖区测算20080510_民生政策最低支出需求_财力性转移支付2010年预算参考数_隋心对账单定稿0514" xfId="6286"/>
    <cellStyle name="差_市辖区测算20080510_民生政策最低支出需求_财力性转移支付2010年预算参考数_隋心对账单定稿0514 2" xfId="6287"/>
    <cellStyle name="差_市辖区测算20080510_民生政策最低支出需求_合并" xfId="6288"/>
    <cellStyle name="差_市辖区测算20080510_民生政策最低支出需求_合并 2" xfId="6289"/>
    <cellStyle name="差_市辖区测算20080510_民生政策最低支出需求_华东" xfId="6290"/>
    <cellStyle name="差_市辖区测算20080510_民生政策最低支出需求_华东 2" xfId="6291"/>
    <cellStyle name="差_市辖区测算20080510_民生政策最低支出需求_隋心对账单定稿0514" xfId="6292"/>
    <cellStyle name="差_市辖区测算20080510_民生政策最低支出需求_隋心对账单定稿0514 2" xfId="6293"/>
    <cellStyle name="差_市辖区测算20080510_隋心对账单定稿0514" xfId="6294"/>
    <cellStyle name="差_市辖区测算20080510_隋心对账单定稿0514 2" xfId="6295"/>
    <cellStyle name="差_市辖区测算20080510_县市旗测算-新科目（含人口规模效应）" xfId="6296"/>
    <cellStyle name="差_市辖区测算20080510_县市旗测算-新科目（含人口规模效应） 2" xfId="6297"/>
    <cellStyle name="差_市辖区测算20080510_县市旗测算-新科目（含人口规模效应） 3" xfId="6298"/>
    <cellStyle name="差_市辖区测算20080510_县市旗测算-新科目（含人口规模效应）_03_2010年各地区一般预算平衡表" xfId="6299"/>
    <cellStyle name="差_市辖区测算20080510_县市旗测算-新科目（含人口规模效应）_03_2010年各地区一般预算平衡表 2" xfId="6300"/>
    <cellStyle name="差_市辖区测算20080510_县市旗测算-新科目（含人口规模效应）_03_2010年各地区一般预算平衡表_2010年地方财政一般预算分级平衡情况表（汇总）0524" xfId="6301"/>
    <cellStyle name="差_市辖区测算20080510_县市旗测算-新科目（含人口规模效应）_03_2010年各地区一般预算平衡表_2010年地方财政一般预算分级平衡情况表（汇总）0524 2" xfId="6302"/>
    <cellStyle name="差_市辖区测算20080510_县市旗测算-新科目（含人口规模效应）_财力性转移支付2010年预算参考数" xfId="6303"/>
    <cellStyle name="差_市辖区测算20080510_县市旗测算-新科目（含人口规模效应）_财力性转移支付2010年预算参考数 2" xfId="6304"/>
    <cellStyle name="差_市辖区测算20080510_县市旗测算-新科目（含人口规模效应）_财力性转移支付2010年预算参考数_03_2010年各地区一般预算平衡表" xfId="6305"/>
    <cellStyle name="差_市辖区测算20080510_县市旗测算-新科目（含人口规模效应）_财力性转移支付2010年预算参考数_03_2010年各地区一般预算平衡表 2" xfId="6306"/>
    <cellStyle name="差_市辖区测算20080510_县市旗测算-新科目（含人口规模效应）_财力性转移支付2010年预算参考数_03_2010年各地区一般预算平衡表_2010年地方财政一般预算分级平衡情况表（汇总）0524" xfId="6307"/>
    <cellStyle name="差_市辖区测算20080510_县市旗测算-新科目（含人口规模效应）_财力性转移支付2010年预算参考数_03_2010年各地区一般预算平衡表_2010年地方财政一般预算分级平衡情况表（汇总）0524 2" xfId="6308"/>
    <cellStyle name="差_市辖区测算20080510_县市旗测算-新科目（含人口规模效应）_财力性转移支付2010年预算参考数_合并" xfId="6309"/>
    <cellStyle name="差_市辖区测算20080510_县市旗测算-新科目（含人口规模效应）_财力性转移支付2010年预算参考数_合并 2" xfId="6310"/>
    <cellStyle name="差_市辖区测算20080510_县市旗测算-新科目（含人口规模效应）_财力性转移支付2010年预算参考数_华东" xfId="6311"/>
    <cellStyle name="差_市辖区测算20080510_县市旗测算-新科目（含人口规模效应）_财力性转移支付2010年预算参考数_华东 2" xfId="6312"/>
    <cellStyle name="差_市辖区测算20080510_县市旗测算-新科目（含人口规模效应）_财力性转移支付2010年预算参考数_隋心对账单定稿0514" xfId="6313"/>
    <cellStyle name="差_市辖区测算20080510_县市旗测算-新科目（含人口规模效应）_财力性转移支付2010年预算参考数_隋心对账单定稿0514 2" xfId="6314"/>
    <cellStyle name="差_市辖区测算20080510_县市旗测算-新科目（含人口规模效应）_合并" xfId="6315"/>
    <cellStyle name="差_市辖区测算20080510_县市旗测算-新科目（含人口规模效应）_合并 2" xfId="6316"/>
    <cellStyle name="差_市辖区测算20080510_县市旗测算-新科目（含人口规模效应）_华东" xfId="6317"/>
    <cellStyle name="差_市辖区测算20080510_县市旗测算-新科目（含人口规模效应）_华东 2" xfId="6318"/>
    <cellStyle name="差_市辖区测算20080510_县市旗测算-新科目（含人口规模效应）_隋心对账单定稿0514" xfId="6319"/>
    <cellStyle name="差_市辖区测算20080510_县市旗测算-新科目（含人口规模效应）_隋心对账单定稿0514 2" xfId="6320"/>
    <cellStyle name="差_市辖区测算-新科目（20080626）" xfId="6321"/>
    <cellStyle name="差_市辖区测算-新科目（20080626） 2" xfId="6322"/>
    <cellStyle name="差_市辖区测算-新科目（20080626） 3" xfId="6323"/>
    <cellStyle name="差_市辖区测算-新科目（20080626）_03_2010年各地区一般预算平衡表" xfId="6324"/>
    <cellStyle name="差_市辖区测算-新科目（20080626）_03_2010年各地区一般预算平衡表 2" xfId="6325"/>
    <cellStyle name="差_市辖区测算-新科目（20080626）_03_2010年各地区一般预算平衡表_2010年地方财政一般预算分级平衡情况表（汇总）0524" xfId="6326"/>
    <cellStyle name="差_市辖区测算-新科目（20080626）_03_2010年各地区一般预算平衡表_2010年地方财政一般预算分级平衡情况表（汇总）0524 2" xfId="6327"/>
    <cellStyle name="差_市辖区测算-新科目（20080626）_不含人员经费系数" xfId="6328"/>
    <cellStyle name="差_市辖区测算-新科目（20080626）_不含人员经费系数 2" xfId="6329"/>
    <cellStyle name="差_市辖区测算-新科目（20080626）_不含人员经费系数 3" xfId="6330"/>
    <cellStyle name="差_市辖区测算-新科目（20080626）_不含人员经费系数_03_2010年各地区一般预算平衡表" xfId="6331"/>
    <cellStyle name="差_市辖区测算-新科目（20080626）_不含人员经费系数_03_2010年各地区一般预算平衡表 2" xfId="6332"/>
    <cellStyle name="差_市辖区测算-新科目（20080626）_不含人员经费系数_03_2010年各地区一般预算平衡表_2010年地方财政一般预算分级平衡情况表（汇总）0524" xfId="6333"/>
    <cellStyle name="差_市辖区测算-新科目（20080626）_不含人员经费系数_03_2010年各地区一般预算平衡表_2010年地方财政一般预算分级平衡情况表（汇总）0524 2" xfId="6334"/>
    <cellStyle name="差_市辖区测算-新科目（20080626）_不含人员经费系数_财力性转移支付2010年预算参考数" xfId="6335"/>
    <cellStyle name="差_市辖区测算-新科目（20080626）_不含人员经费系数_财力性转移支付2010年预算参考数 2" xfId="6336"/>
    <cellStyle name="差_市辖区测算-新科目（20080626）_不含人员经费系数_财力性转移支付2010年预算参考数_03_2010年各地区一般预算平衡表" xfId="6337"/>
    <cellStyle name="差_市辖区测算-新科目（20080626）_不含人员经费系数_财力性转移支付2010年预算参考数_03_2010年各地区一般预算平衡表 2" xfId="6338"/>
    <cellStyle name="差_市辖区测算-新科目（20080626）_不含人员经费系数_财力性转移支付2010年预算参考数_03_2010年各地区一般预算平衡表_2010年地方财政一般预算分级平衡情况表（汇总）0524" xfId="6339"/>
    <cellStyle name="差_市辖区测算-新科目（20080626）_不含人员经费系数_财力性转移支付2010年预算参考数_03_2010年各地区一般预算平衡表_2010年地方财政一般预算分级平衡情况表（汇总）0524 2" xfId="6340"/>
    <cellStyle name="差_市辖区测算-新科目（20080626）_不含人员经费系数_财力性转移支付2010年预算参考数_合并" xfId="6341"/>
    <cellStyle name="差_市辖区测算-新科目（20080626）_不含人员经费系数_财力性转移支付2010年预算参考数_合并 2" xfId="6342"/>
    <cellStyle name="差_市辖区测算-新科目（20080626）_不含人员经费系数_财力性转移支付2010年预算参考数_华东" xfId="6343"/>
    <cellStyle name="差_市辖区测算-新科目（20080626）_不含人员经费系数_财力性转移支付2010年预算参考数_华东 2" xfId="6344"/>
    <cellStyle name="差_市辖区测算-新科目（20080626）_不含人员经费系数_财力性转移支付2010年预算参考数_隋心对账单定稿0514" xfId="6345"/>
    <cellStyle name="差_市辖区测算-新科目（20080626）_不含人员经费系数_财力性转移支付2010年预算参考数_隋心对账单定稿0514 2" xfId="6346"/>
    <cellStyle name="差_市辖区测算-新科目（20080626）_不含人员经费系数_合并" xfId="6347"/>
    <cellStyle name="差_市辖区测算-新科目（20080626）_不含人员经费系数_合并 2" xfId="6348"/>
    <cellStyle name="差_市辖区测算-新科目（20080626）_不含人员经费系数_华东" xfId="6349"/>
    <cellStyle name="差_市辖区测算-新科目（20080626）_不含人员经费系数_华东 2" xfId="6350"/>
    <cellStyle name="差_市辖区测算-新科目（20080626）_不含人员经费系数_隋心对账单定稿0514" xfId="6351"/>
    <cellStyle name="差_市辖区测算-新科目（20080626）_不含人员经费系数_隋心对账单定稿0514 2" xfId="6352"/>
    <cellStyle name="差_市辖区测算-新科目（20080626）_财力性转移支付2010年预算参考数" xfId="6353"/>
    <cellStyle name="差_市辖区测算-新科目（20080626）_财力性转移支付2010年预算参考数 2" xfId="6354"/>
    <cellStyle name="差_市辖区测算-新科目（20080626）_财力性转移支付2010年预算参考数_03_2010年各地区一般预算平衡表" xfId="6355"/>
    <cellStyle name="差_市辖区测算-新科目（20080626）_财力性转移支付2010年预算参考数_03_2010年各地区一般预算平衡表 2" xfId="6356"/>
    <cellStyle name="差_市辖区测算-新科目（20080626）_财力性转移支付2010年预算参考数_03_2010年各地区一般预算平衡表_2010年地方财政一般预算分级平衡情况表（汇总）0524" xfId="6357"/>
    <cellStyle name="差_市辖区测算-新科目（20080626）_财力性转移支付2010年预算参考数_03_2010年各地区一般预算平衡表_2010年地方财政一般预算分级平衡情况表（汇总）0524 2" xfId="6358"/>
    <cellStyle name="差_市辖区测算-新科目（20080626）_财力性转移支付2010年预算参考数_合并" xfId="6359"/>
    <cellStyle name="差_市辖区测算-新科目（20080626）_财力性转移支付2010年预算参考数_合并 2" xfId="6360"/>
    <cellStyle name="差_市辖区测算-新科目（20080626）_财力性转移支付2010年预算参考数_华东" xfId="6361"/>
    <cellStyle name="差_市辖区测算-新科目（20080626）_财力性转移支付2010年预算参考数_华东 2" xfId="6362"/>
    <cellStyle name="差_市辖区测算-新科目（20080626）_财力性转移支付2010年预算参考数_隋心对账单定稿0514" xfId="6363"/>
    <cellStyle name="差_市辖区测算-新科目（20080626）_财力性转移支付2010年预算参考数_隋心对账单定稿0514 2" xfId="6364"/>
    <cellStyle name="差_市辖区测算-新科目（20080626）_合并" xfId="6365"/>
    <cellStyle name="差_市辖区测算-新科目（20080626）_合并 2" xfId="6366"/>
    <cellStyle name="差_市辖区测算-新科目（20080626）_华东" xfId="6367"/>
    <cellStyle name="差_市辖区测算-新科目（20080626）_华东 2" xfId="6368"/>
    <cellStyle name="差_市辖区测算-新科目（20080626）_民生政策最低支出需求" xfId="6369"/>
    <cellStyle name="差_市辖区测算-新科目（20080626）_民生政策最低支出需求 2" xfId="6370"/>
    <cellStyle name="差_市辖区测算-新科目（20080626）_民生政策最低支出需求 3" xfId="6371"/>
    <cellStyle name="差_市辖区测算-新科目（20080626）_民生政策最低支出需求_03_2010年各地区一般预算平衡表" xfId="6372"/>
    <cellStyle name="差_市辖区测算-新科目（20080626）_民生政策最低支出需求_03_2010年各地区一般预算平衡表 2" xfId="6373"/>
    <cellStyle name="差_市辖区测算-新科目（20080626）_民生政策最低支出需求_03_2010年各地区一般预算平衡表_2010年地方财政一般预算分级平衡情况表（汇总）0524" xfId="6374"/>
    <cellStyle name="差_市辖区测算-新科目（20080626）_民生政策最低支出需求_03_2010年各地区一般预算平衡表_2010年地方财政一般预算分级平衡情况表（汇总）0524 2" xfId="6375"/>
    <cellStyle name="差_市辖区测算-新科目（20080626）_民生政策最低支出需求_财力性转移支付2010年预算参考数" xfId="6376"/>
    <cellStyle name="差_市辖区测算-新科目（20080626）_民生政策最低支出需求_财力性转移支付2010年预算参考数 2" xfId="6377"/>
    <cellStyle name="差_市辖区测算-新科目（20080626）_民生政策最低支出需求_财力性转移支付2010年预算参考数_03_2010年各地区一般预算平衡表" xfId="6378"/>
    <cellStyle name="差_市辖区测算-新科目（20080626）_民生政策最低支出需求_财力性转移支付2010年预算参考数_03_2010年各地区一般预算平衡表 2" xfId="6379"/>
    <cellStyle name="差_市辖区测算-新科目（20080626）_民生政策最低支出需求_财力性转移支付2010年预算参考数_03_2010年各地区一般预算平衡表_2010年地方财政一般预算分级平衡情况表（汇总）0524" xfId="6380"/>
    <cellStyle name="差_市辖区测算-新科目（20080626）_民生政策最低支出需求_财力性转移支付2010年预算参考数_03_2010年各地区一般预算平衡表_2010年地方财政一般预算分级平衡情况表（汇总）0524 2" xfId="6381"/>
    <cellStyle name="差_市辖区测算-新科目（20080626）_民生政策最低支出需求_财力性转移支付2010年预算参考数_合并" xfId="6382"/>
    <cellStyle name="差_市辖区测算-新科目（20080626）_民生政策最低支出需求_财力性转移支付2010年预算参考数_合并 2" xfId="6383"/>
    <cellStyle name="差_市辖区测算-新科目（20080626）_民生政策最低支出需求_财力性转移支付2010年预算参考数_华东" xfId="6384"/>
    <cellStyle name="差_市辖区测算-新科目（20080626）_民生政策最低支出需求_财力性转移支付2010年预算参考数_华东 2" xfId="6385"/>
    <cellStyle name="差_市辖区测算-新科目（20080626）_民生政策最低支出需求_财力性转移支付2010年预算参考数_隋心对账单定稿0514" xfId="6386"/>
    <cellStyle name="差_市辖区测算-新科目（20080626）_民生政策最低支出需求_财力性转移支付2010年预算参考数_隋心对账单定稿0514 2" xfId="6387"/>
    <cellStyle name="差_市辖区测算-新科目（20080626）_民生政策最低支出需求_合并" xfId="6388"/>
    <cellStyle name="差_市辖区测算-新科目（20080626）_民生政策最低支出需求_合并 2" xfId="6389"/>
    <cellStyle name="差_市辖区测算-新科目（20080626）_民生政策最低支出需求_华东" xfId="6390"/>
    <cellStyle name="差_市辖区测算-新科目（20080626）_民生政策最低支出需求_华东 2" xfId="6391"/>
    <cellStyle name="差_市辖区测算-新科目（20080626）_民生政策最低支出需求_隋心对账单定稿0514" xfId="6392"/>
    <cellStyle name="差_市辖区测算-新科目（20080626）_民生政策最低支出需求_隋心对账单定稿0514 2" xfId="6393"/>
    <cellStyle name="差_市辖区测算-新科目（20080626）_隋心对账单定稿0514" xfId="6394"/>
    <cellStyle name="差_市辖区测算-新科目（20080626）_隋心对账单定稿0514 2" xfId="6395"/>
    <cellStyle name="差_市辖区测算-新科目（20080626）_县市旗测算-新科目（含人口规模效应）" xfId="6396"/>
    <cellStyle name="差_市辖区测算-新科目（20080626）_县市旗测算-新科目（含人口规模效应） 2" xfId="6397"/>
    <cellStyle name="差_市辖区测算-新科目（20080626）_县市旗测算-新科目（含人口规模效应） 3" xfId="6398"/>
    <cellStyle name="差_市辖区测算-新科目（20080626）_县市旗测算-新科目（含人口规模效应）_03_2010年各地区一般预算平衡表" xfId="6399"/>
    <cellStyle name="差_市辖区测算-新科目（20080626）_县市旗测算-新科目（含人口规模效应）_03_2010年各地区一般预算平衡表 2" xfId="6400"/>
    <cellStyle name="差_市辖区测算-新科目（20080626）_县市旗测算-新科目（含人口规模效应）_03_2010年各地区一般预算平衡表_2010年地方财政一般预算分级平衡情况表（汇总）0524" xfId="6401"/>
    <cellStyle name="差_市辖区测算-新科目（20080626）_县市旗测算-新科目（含人口规模效应）_03_2010年各地区一般预算平衡表_2010年地方财政一般预算分级平衡情况表（汇总）0524 2" xfId="6402"/>
    <cellStyle name="差_市辖区测算-新科目（20080626）_县市旗测算-新科目（含人口规模效应）_财力性转移支付2010年预算参考数" xfId="6403"/>
    <cellStyle name="差_市辖区测算-新科目（20080626）_县市旗测算-新科目（含人口规模效应）_财力性转移支付2010年预算参考数 2" xfId="6404"/>
    <cellStyle name="差_市辖区测算-新科目（20080626）_县市旗测算-新科目（含人口规模效应）_财力性转移支付2010年预算参考数_03_2010年各地区一般预算平衡表" xfId="6405"/>
    <cellStyle name="差_市辖区测算-新科目（20080626）_县市旗测算-新科目（含人口规模效应）_财力性转移支付2010年预算参考数_03_2010年各地区一般预算平衡表 2" xfId="6406"/>
    <cellStyle name="差_市辖区测算-新科目（20080626）_县市旗测算-新科目（含人口规模效应）_财力性转移支付2010年预算参考数_03_2010年各地区一般预算平衡表_2010年地方财政一般预算分级平衡情况表（汇总）0524" xfId="6407"/>
    <cellStyle name="差_市辖区测算-新科目（20080626）_县市旗测算-新科目（含人口规模效应）_财力性转移支付2010年预算参考数_03_2010年各地区一般预算平衡表_2010年地方财政一般预算分级平衡情况表（汇总）0524 2" xfId="6408"/>
    <cellStyle name="差_市辖区测算-新科目（20080626）_县市旗测算-新科目（含人口规模效应）_财力性转移支付2010年预算参考数_合并" xfId="6409"/>
    <cellStyle name="差_市辖区测算-新科目（20080626）_县市旗测算-新科目（含人口规模效应）_财力性转移支付2010年预算参考数_合并 2" xfId="6410"/>
    <cellStyle name="差_市辖区测算-新科目（20080626）_县市旗测算-新科目（含人口规模效应）_财力性转移支付2010年预算参考数_华东" xfId="6411"/>
    <cellStyle name="差_市辖区测算-新科目（20080626）_县市旗测算-新科目（含人口规模效应）_财力性转移支付2010年预算参考数_华东 2" xfId="6412"/>
    <cellStyle name="差_市辖区测算-新科目（20080626）_县市旗测算-新科目（含人口规模效应）_财力性转移支付2010年预算参考数_隋心对账单定稿0514" xfId="6413"/>
    <cellStyle name="差_市辖区测算-新科目（20080626）_县市旗测算-新科目（含人口规模效应）_财力性转移支付2010年预算参考数_隋心对账单定稿0514 2" xfId="6414"/>
    <cellStyle name="差_市辖区测算-新科目（20080626）_县市旗测算-新科目（含人口规模效应）_合并" xfId="6415"/>
    <cellStyle name="差_市辖区测算-新科目（20080626）_县市旗测算-新科目（含人口规模效应）_合并 2" xfId="6416"/>
    <cellStyle name="差_市辖区测算-新科目（20080626）_县市旗测算-新科目（含人口规模效应）_华东" xfId="6417"/>
    <cellStyle name="差_市辖区测算-新科目（20080626）_县市旗测算-新科目（含人口规模效应）_华东 2" xfId="6418"/>
    <cellStyle name="差_市辖区测算-新科目（20080626）_县市旗测算-新科目（含人口规模效应）_隋心对账单定稿0514" xfId="6419"/>
    <cellStyle name="差_市辖区测算-新科目（20080626）_县市旗测算-新科目（含人口规模效应）_隋心对账单定稿0514 2" xfId="6420"/>
    <cellStyle name="差_隋心对账单定稿0514" xfId="6421"/>
    <cellStyle name="差_隋心对账单定稿0514 2" xfId="6422"/>
    <cellStyle name="差_同德" xfId="6423"/>
    <cellStyle name="差_同德 2" xfId="6424"/>
    <cellStyle name="差_同德 3" xfId="6425"/>
    <cellStyle name="差_同德_03_2010年各地区一般预算平衡表" xfId="6426"/>
    <cellStyle name="差_同德_03_2010年各地区一般预算平衡表 2" xfId="6427"/>
    <cellStyle name="差_同德_03_2010年各地区一般预算平衡表_2010年地方财政一般预算分级平衡情况表（汇总）0524" xfId="6428"/>
    <cellStyle name="差_同德_03_2010年各地区一般预算平衡表_2010年地方财政一般预算分级平衡情况表（汇总）0524 2" xfId="6429"/>
    <cellStyle name="差_同德_财力性转移支付2010年预算参考数" xfId="6430"/>
    <cellStyle name="差_同德_财力性转移支付2010年预算参考数 2" xfId="6431"/>
    <cellStyle name="差_同德_财力性转移支付2010年预算参考数_03_2010年各地区一般预算平衡表" xfId="6432"/>
    <cellStyle name="差_同德_财力性转移支付2010年预算参考数_03_2010年各地区一般预算平衡表 2" xfId="6433"/>
    <cellStyle name="差_同德_财力性转移支付2010年预算参考数_03_2010年各地区一般预算平衡表_2010年地方财政一般预算分级平衡情况表（汇总）0524" xfId="6434"/>
    <cellStyle name="差_同德_财力性转移支付2010年预算参考数_03_2010年各地区一般预算平衡表_2010年地方财政一般预算分级平衡情况表（汇总）0524 2" xfId="6435"/>
    <cellStyle name="差_同德_财力性转移支付2010年预算参考数_合并" xfId="6436"/>
    <cellStyle name="差_同德_财力性转移支付2010年预算参考数_合并 2" xfId="6437"/>
    <cellStyle name="差_同德_财力性转移支付2010年预算参考数_华东" xfId="6438"/>
    <cellStyle name="差_同德_财力性转移支付2010年预算参考数_华东 2" xfId="6439"/>
    <cellStyle name="差_同德_财力性转移支付2010年预算参考数_隋心对账单定稿0514" xfId="6440"/>
    <cellStyle name="差_同德_财力性转移支付2010年预算参考数_隋心对账单定稿0514 2" xfId="6441"/>
    <cellStyle name="差_同德_合并" xfId="6442"/>
    <cellStyle name="差_同德_合并 2" xfId="6443"/>
    <cellStyle name="差_同德_华东" xfId="6444"/>
    <cellStyle name="差_同德_华东 2" xfId="6445"/>
    <cellStyle name="差_同德_隋心对账单定稿0514" xfId="6446"/>
    <cellStyle name="差_同德_隋心对账单定稿0514 2" xfId="6447"/>
    <cellStyle name="差_危改资金测算" xfId="6448"/>
    <cellStyle name="差_危改资金测算 2" xfId="6449"/>
    <cellStyle name="差_危改资金测算 3" xfId="6450"/>
    <cellStyle name="差_危改资金测算_03_2010年各地区一般预算平衡表" xfId="6451"/>
    <cellStyle name="差_危改资金测算_03_2010年各地区一般预算平衡表 2" xfId="6452"/>
    <cellStyle name="差_危改资金测算_03_2010年各地区一般预算平衡表_2010年地方财政一般预算分级平衡情况表（汇总）0524" xfId="6453"/>
    <cellStyle name="差_危改资金测算_03_2010年各地区一般预算平衡表_2010年地方财政一般预算分级平衡情况表（汇总）0524 2" xfId="6454"/>
    <cellStyle name="差_危改资金测算_财力性转移支付2010年预算参考数" xfId="6455"/>
    <cellStyle name="差_危改资金测算_财力性转移支付2010年预算参考数 2" xfId="6456"/>
    <cellStyle name="差_危改资金测算_财力性转移支付2010年预算参考数_03_2010年各地区一般预算平衡表" xfId="6457"/>
    <cellStyle name="差_危改资金测算_财力性转移支付2010年预算参考数_03_2010年各地区一般预算平衡表 2" xfId="6458"/>
    <cellStyle name="差_危改资金测算_财力性转移支付2010年预算参考数_03_2010年各地区一般预算平衡表_2010年地方财政一般预算分级平衡情况表（汇总）0524" xfId="6459"/>
    <cellStyle name="差_危改资金测算_财力性转移支付2010年预算参考数_03_2010年各地区一般预算平衡表_2010年地方财政一般预算分级平衡情况表（汇总）0524 2" xfId="6460"/>
    <cellStyle name="差_危改资金测算_财力性转移支付2010年预算参考数_合并" xfId="6461"/>
    <cellStyle name="差_危改资金测算_财力性转移支付2010年预算参考数_合并 2" xfId="6462"/>
    <cellStyle name="差_危改资金测算_财力性转移支付2010年预算参考数_华东" xfId="6463"/>
    <cellStyle name="差_危改资金测算_财力性转移支付2010年预算参考数_华东 2" xfId="6464"/>
    <cellStyle name="差_危改资金测算_财力性转移支付2010年预算参考数_隋心对账单定稿0514" xfId="6465"/>
    <cellStyle name="差_危改资金测算_财力性转移支付2010年预算参考数_隋心对账单定稿0514 2" xfId="6466"/>
    <cellStyle name="差_危改资金测算_合并" xfId="6467"/>
    <cellStyle name="差_危改资金测算_合并 2" xfId="6468"/>
    <cellStyle name="差_危改资金测算_华东" xfId="6469"/>
    <cellStyle name="差_危改资金测算_华东 2" xfId="6470"/>
    <cellStyle name="差_危改资金测算_隋心对账单定稿0514" xfId="6471"/>
    <cellStyle name="差_危改资金测算_隋心对账单定稿0514 2" xfId="6472"/>
    <cellStyle name="差_维修项目评审金额" xfId="6473"/>
    <cellStyle name="差_维修项目评审金额 2" xfId="6474"/>
    <cellStyle name="差_卫生(按照总人口测算）—20080416" xfId="6475"/>
    <cellStyle name="差_卫生(按照总人口测算）—20080416 2" xfId="6476"/>
    <cellStyle name="差_卫生(按照总人口测算）—20080416 3" xfId="6477"/>
    <cellStyle name="差_卫生(按照总人口测算）—20080416_03_2010年各地区一般预算平衡表" xfId="6478"/>
    <cellStyle name="差_卫生(按照总人口测算）—20080416_03_2010年各地区一般预算平衡表 2" xfId="6479"/>
    <cellStyle name="差_卫生(按照总人口测算）—20080416_03_2010年各地区一般预算平衡表_2010年地方财政一般预算分级平衡情况表（汇总）0524" xfId="6480"/>
    <cellStyle name="差_卫生(按照总人口测算）—20080416_03_2010年各地区一般预算平衡表_2010年地方财政一般预算分级平衡情况表（汇总）0524 2" xfId="6481"/>
    <cellStyle name="差_卫生(按照总人口测算）—20080416_不含人员经费系数" xfId="6482"/>
    <cellStyle name="差_卫生(按照总人口测算）—20080416_不含人员经费系数 2" xfId="6483"/>
    <cellStyle name="差_卫生(按照总人口测算）—20080416_不含人员经费系数 3" xfId="6484"/>
    <cellStyle name="差_卫生(按照总人口测算）—20080416_不含人员经费系数_03_2010年各地区一般预算平衡表" xfId="6485"/>
    <cellStyle name="差_卫生(按照总人口测算）—20080416_不含人员经费系数_03_2010年各地区一般预算平衡表 2" xfId="6486"/>
    <cellStyle name="差_卫生(按照总人口测算）—20080416_不含人员经费系数_03_2010年各地区一般预算平衡表_2010年地方财政一般预算分级平衡情况表（汇总）0524" xfId="6487"/>
    <cellStyle name="差_卫生(按照总人口测算）—20080416_不含人员经费系数_03_2010年各地区一般预算平衡表_2010年地方财政一般预算分级平衡情况表（汇总）0524 2" xfId="6488"/>
    <cellStyle name="差_卫生(按照总人口测算）—20080416_不含人员经费系数_财力性转移支付2010年预算参考数" xfId="6489"/>
    <cellStyle name="差_卫生(按照总人口测算）—20080416_不含人员经费系数_财力性转移支付2010年预算参考数 2" xfId="6490"/>
    <cellStyle name="差_卫生(按照总人口测算）—20080416_不含人员经费系数_财力性转移支付2010年预算参考数_03_2010年各地区一般预算平衡表" xfId="6491"/>
    <cellStyle name="差_卫生(按照总人口测算）—20080416_不含人员经费系数_财力性转移支付2010年预算参考数_03_2010年各地区一般预算平衡表 2" xfId="6492"/>
    <cellStyle name="差_卫生(按照总人口测算）—20080416_不含人员经费系数_财力性转移支付2010年预算参考数_03_2010年各地区一般预算平衡表_2010年地方财政一般预算分级平衡情况表（汇总）0524" xfId="6493"/>
    <cellStyle name="差_卫生(按照总人口测算）—20080416_不含人员经费系数_财力性转移支付2010年预算参考数_03_2010年各地区一般预算平衡表_2010年地方财政一般预算分级平衡情况表（汇总）0524 2" xfId="6494"/>
    <cellStyle name="差_卫生(按照总人口测算）—20080416_不含人员经费系数_财力性转移支付2010年预算参考数_合并" xfId="6495"/>
    <cellStyle name="差_卫生(按照总人口测算）—20080416_不含人员经费系数_财力性转移支付2010年预算参考数_合并 2" xfId="6496"/>
    <cellStyle name="差_卫生(按照总人口测算）—20080416_不含人员经费系数_财力性转移支付2010年预算参考数_华东" xfId="6497"/>
    <cellStyle name="差_卫生(按照总人口测算）—20080416_不含人员经费系数_财力性转移支付2010年预算参考数_华东 2" xfId="6498"/>
    <cellStyle name="差_卫生(按照总人口测算）—20080416_不含人员经费系数_财力性转移支付2010年预算参考数_隋心对账单定稿0514" xfId="6499"/>
    <cellStyle name="差_卫生(按照总人口测算）—20080416_不含人员经费系数_财力性转移支付2010年预算参考数_隋心对账单定稿0514 2" xfId="6500"/>
    <cellStyle name="差_卫生(按照总人口测算）—20080416_不含人员经费系数_合并" xfId="6501"/>
    <cellStyle name="差_卫生(按照总人口测算）—20080416_不含人员经费系数_合并 2" xfId="6502"/>
    <cellStyle name="差_卫生(按照总人口测算）—20080416_不含人员经费系数_华东" xfId="6503"/>
    <cellStyle name="差_卫生(按照总人口测算）—20080416_不含人员经费系数_华东 2" xfId="6504"/>
    <cellStyle name="差_卫生(按照总人口测算）—20080416_不含人员经费系数_隋心对账单定稿0514" xfId="6505"/>
    <cellStyle name="差_卫生(按照总人口测算）—20080416_不含人员经费系数_隋心对账单定稿0514 2" xfId="6506"/>
    <cellStyle name="差_卫生(按照总人口测算）—20080416_财力性转移支付2010年预算参考数" xfId="6507"/>
    <cellStyle name="差_卫生(按照总人口测算）—20080416_财力性转移支付2010年预算参考数 2" xfId="6508"/>
    <cellStyle name="差_卫生(按照总人口测算）—20080416_财力性转移支付2010年预算参考数_03_2010年各地区一般预算平衡表" xfId="6509"/>
    <cellStyle name="差_卫生(按照总人口测算）—20080416_财力性转移支付2010年预算参考数_03_2010年各地区一般预算平衡表 2" xfId="6510"/>
    <cellStyle name="差_卫生(按照总人口测算）—20080416_财力性转移支付2010年预算参考数_03_2010年各地区一般预算平衡表_2010年地方财政一般预算分级平衡情况表（汇总）0524" xfId="6511"/>
    <cellStyle name="差_卫生(按照总人口测算）—20080416_财力性转移支付2010年预算参考数_03_2010年各地区一般预算平衡表_2010年地方财政一般预算分级平衡情况表（汇总）0524 2" xfId="6512"/>
    <cellStyle name="差_卫生(按照总人口测算）—20080416_财力性转移支付2010年预算参考数_合并" xfId="6513"/>
    <cellStyle name="差_卫生(按照总人口测算）—20080416_财力性转移支付2010年预算参考数_合并 2" xfId="6514"/>
    <cellStyle name="差_卫生(按照总人口测算）—20080416_财力性转移支付2010年预算参考数_华东" xfId="6515"/>
    <cellStyle name="差_卫生(按照总人口测算）—20080416_财力性转移支付2010年预算参考数_华东 2" xfId="6516"/>
    <cellStyle name="差_卫生(按照总人口测算）—20080416_财力性转移支付2010年预算参考数_隋心对账单定稿0514" xfId="6517"/>
    <cellStyle name="差_卫生(按照总人口测算）—20080416_财力性转移支付2010年预算参考数_隋心对账单定稿0514 2" xfId="6518"/>
    <cellStyle name="差_卫生(按照总人口测算）—20080416_合并" xfId="6519"/>
    <cellStyle name="差_卫生(按照总人口测算）—20080416_合并 2" xfId="6520"/>
    <cellStyle name="差_卫生(按照总人口测算）—20080416_华东" xfId="6521"/>
    <cellStyle name="差_卫生(按照总人口测算）—20080416_华东 2" xfId="6522"/>
    <cellStyle name="差_卫生(按照总人口测算）—20080416_民生政策最低支出需求" xfId="6523"/>
    <cellStyle name="差_卫生(按照总人口测算）—20080416_民生政策最低支出需求 2" xfId="6524"/>
    <cellStyle name="差_卫生(按照总人口测算）—20080416_民生政策最低支出需求 3" xfId="6525"/>
    <cellStyle name="差_卫生(按照总人口测算）—20080416_民生政策最低支出需求_03_2010年各地区一般预算平衡表" xfId="6526"/>
    <cellStyle name="差_卫生(按照总人口测算）—20080416_民生政策最低支出需求_03_2010年各地区一般预算平衡表 2" xfId="6527"/>
    <cellStyle name="差_卫生(按照总人口测算）—20080416_民生政策最低支出需求_03_2010年各地区一般预算平衡表_2010年地方财政一般预算分级平衡情况表（汇总）0524" xfId="6528"/>
    <cellStyle name="差_卫生(按照总人口测算）—20080416_民生政策最低支出需求_03_2010年各地区一般预算平衡表_2010年地方财政一般预算分级平衡情况表（汇总）0524 2" xfId="6529"/>
    <cellStyle name="差_卫生(按照总人口测算）—20080416_民生政策最低支出需求_财力性转移支付2010年预算参考数" xfId="6530"/>
    <cellStyle name="差_卫生(按照总人口测算）—20080416_民生政策最低支出需求_财力性转移支付2010年预算参考数 2" xfId="6531"/>
    <cellStyle name="差_卫生(按照总人口测算）—20080416_民生政策最低支出需求_财力性转移支付2010年预算参考数_03_2010年各地区一般预算平衡表" xfId="6532"/>
    <cellStyle name="差_卫生(按照总人口测算）—20080416_民生政策最低支出需求_财力性转移支付2010年预算参考数_03_2010年各地区一般预算平衡表 2" xfId="6533"/>
    <cellStyle name="差_卫生(按照总人口测算）—20080416_民生政策最低支出需求_财力性转移支付2010年预算参考数_03_2010年各地区一般预算平衡表_2010年地方财政一般预算分级平衡情况表（汇总）0524" xfId="6534"/>
    <cellStyle name="差_卫生(按照总人口测算）—20080416_民生政策最低支出需求_财力性转移支付2010年预算参考数_03_2010年各地区一般预算平衡表_2010年地方财政一般预算分级平衡情况表（汇总）0524 2" xfId="6535"/>
    <cellStyle name="差_卫生(按照总人口测算）—20080416_民生政策最低支出需求_财力性转移支付2010年预算参考数_合并" xfId="6536"/>
    <cellStyle name="差_卫生(按照总人口测算）—20080416_民生政策最低支出需求_财力性转移支付2010年预算参考数_合并 2" xfId="6537"/>
    <cellStyle name="差_卫生(按照总人口测算）—20080416_民生政策最低支出需求_财力性转移支付2010年预算参考数_华东" xfId="6538"/>
    <cellStyle name="差_卫生(按照总人口测算）—20080416_民生政策最低支出需求_财力性转移支付2010年预算参考数_华东 2" xfId="6539"/>
    <cellStyle name="差_卫生(按照总人口测算）—20080416_民生政策最低支出需求_财力性转移支付2010年预算参考数_隋心对账单定稿0514" xfId="6540"/>
    <cellStyle name="差_卫生(按照总人口测算）—20080416_民生政策最低支出需求_财力性转移支付2010年预算参考数_隋心对账单定稿0514 2" xfId="6541"/>
    <cellStyle name="差_卫生(按照总人口测算）—20080416_民生政策最低支出需求_合并" xfId="6542"/>
    <cellStyle name="差_卫生(按照总人口测算）—20080416_民生政策最低支出需求_合并 2" xfId="6543"/>
    <cellStyle name="差_卫生(按照总人口测算）—20080416_民生政策最低支出需求_华东" xfId="6544"/>
    <cellStyle name="差_卫生(按照总人口测算）—20080416_民生政策最低支出需求_华东 2" xfId="6545"/>
    <cellStyle name="差_卫生(按照总人口测算）—20080416_民生政策最低支出需求_隋心对账单定稿0514" xfId="6546"/>
    <cellStyle name="差_卫生(按照总人口测算）—20080416_民生政策最低支出需求_隋心对账单定稿0514 2" xfId="6547"/>
    <cellStyle name="差_卫生(按照总人口测算）—20080416_隋心对账单定稿0514" xfId="6548"/>
    <cellStyle name="差_卫生(按照总人口测算）—20080416_隋心对账单定稿0514 2" xfId="6549"/>
    <cellStyle name="差_卫生(按照总人口测算）—20080416_县市旗测算-新科目（含人口规模效应）" xfId="6550"/>
    <cellStyle name="差_卫生(按照总人口测算）—20080416_县市旗测算-新科目（含人口规模效应） 2" xfId="6551"/>
    <cellStyle name="差_卫生(按照总人口测算）—20080416_县市旗测算-新科目（含人口规模效应） 3" xfId="6552"/>
    <cellStyle name="差_卫生(按照总人口测算）—20080416_县市旗测算-新科目（含人口规模效应）_03_2010年各地区一般预算平衡表" xfId="6553"/>
    <cellStyle name="差_卫生(按照总人口测算）—20080416_县市旗测算-新科目（含人口规模效应）_03_2010年各地区一般预算平衡表 2" xfId="6554"/>
    <cellStyle name="差_卫生(按照总人口测算）—20080416_县市旗测算-新科目（含人口规模效应）_03_2010年各地区一般预算平衡表_2010年地方财政一般预算分级平衡情况表（汇总）0524" xfId="6555"/>
    <cellStyle name="差_卫生(按照总人口测算）—20080416_县市旗测算-新科目（含人口规模效应）_03_2010年各地区一般预算平衡表_2010年地方财政一般预算分级平衡情况表（汇总）0524 2" xfId="6556"/>
    <cellStyle name="差_卫生(按照总人口测算）—20080416_县市旗测算-新科目（含人口规模效应）_财力性转移支付2010年预算参考数" xfId="6557"/>
    <cellStyle name="差_卫生(按照总人口测算）—20080416_县市旗测算-新科目（含人口规模效应）_财力性转移支付2010年预算参考数 2" xfId="6558"/>
    <cellStyle name="差_卫生(按照总人口测算）—20080416_县市旗测算-新科目（含人口规模效应）_财力性转移支付2010年预算参考数_03_2010年各地区一般预算平衡表" xfId="6559"/>
    <cellStyle name="差_卫生(按照总人口测算）—20080416_县市旗测算-新科目（含人口规模效应）_财力性转移支付2010年预算参考数_03_2010年各地区一般预算平衡表 2" xfId="6560"/>
    <cellStyle name="差_卫生(按照总人口测算）—20080416_县市旗测算-新科目（含人口规模效应）_财力性转移支付2010年预算参考数_03_2010年各地区一般预算平衡表_2010年地方财政一般预算分级平衡情况表（汇总）0524" xfId="6561"/>
    <cellStyle name="差_卫生(按照总人口测算）—20080416_县市旗测算-新科目（含人口规模效应）_财力性转移支付2010年预算参考数_03_2010年各地区一般预算平衡表_2010年地方财政一般预算分级平衡情况表（汇总）0524 2" xfId="6562"/>
    <cellStyle name="差_卫生(按照总人口测算）—20080416_县市旗测算-新科目（含人口规模效应）_财力性转移支付2010年预算参考数_合并" xfId="6563"/>
    <cellStyle name="差_卫生(按照总人口测算）—20080416_县市旗测算-新科目（含人口规模效应）_财力性转移支付2010年预算参考数_合并 2" xfId="6564"/>
    <cellStyle name="差_卫生(按照总人口测算）—20080416_县市旗测算-新科目（含人口规模效应）_财力性转移支付2010年预算参考数_华东" xfId="6565"/>
    <cellStyle name="差_卫生(按照总人口测算）—20080416_县市旗测算-新科目（含人口规模效应）_财力性转移支付2010年预算参考数_华东 2" xfId="6566"/>
    <cellStyle name="差_卫生(按照总人口测算）—20080416_县市旗测算-新科目（含人口规模效应）_财力性转移支付2010年预算参考数_隋心对账单定稿0514" xfId="6567"/>
    <cellStyle name="差_卫生(按照总人口测算）—20080416_县市旗测算-新科目（含人口规模效应）_财力性转移支付2010年预算参考数_隋心对账单定稿0514 2" xfId="6568"/>
    <cellStyle name="差_卫生(按照总人口测算）—20080416_县市旗测算-新科目（含人口规模效应）_合并" xfId="6569"/>
    <cellStyle name="差_卫生(按照总人口测算）—20080416_县市旗测算-新科目（含人口规模效应）_合并 2" xfId="6570"/>
    <cellStyle name="差_卫生(按照总人口测算）—20080416_县市旗测算-新科目（含人口规模效应）_华东" xfId="6571"/>
    <cellStyle name="差_卫生(按照总人口测算）—20080416_县市旗测算-新科目（含人口规模效应）_华东 2" xfId="6572"/>
    <cellStyle name="差_卫生(按照总人口测算）—20080416_县市旗测算-新科目（含人口规模效应）_隋心对账单定稿0514" xfId="6573"/>
    <cellStyle name="差_卫生(按照总人口测算）—20080416_县市旗测算-新科目（含人口规模效应）_隋心对账单定稿0514 2" xfId="6574"/>
    <cellStyle name="差_卫生部门" xfId="6575"/>
    <cellStyle name="差_卫生部门 2" xfId="6576"/>
    <cellStyle name="差_卫生部门 3" xfId="6577"/>
    <cellStyle name="差_卫生部门_03_2010年各地区一般预算平衡表" xfId="6578"/>
    <cellStyle name="差_卫生部门_03_2010年各地区一般预算平衡表 2" xfId="6579"/>
    <cellStyle name="差_卫生部门_03_2010年各地区一般预算平衡表_2010年地方财政一般预算分级平衡情况表（汇总）0524" xfId="6580"/>
    <cellStyle name="差_卫生部门_03_2010年各地区一般预算平衡表_2010年地方财政一般预算分级平衡情况表（汇总）0524 2" xfId="6581"/>
    <cellStyle name="差_卫生部门_财力性转移支付2010年预算参考数" xfId="6582"/>
    <cellStyle name="差_卫生部门_财力性转移支付2010年预算参考数 2" xfId="6583"/>
    <cellStyle name="差_卫生部门_财力性转移支付2010年预算参考数_03_2010年各地区一般预算平衡表" xfId="6584"/>
    <cellStyle name="差_卫生部门_财力性转移支付2010年预算参考数_03_2010年各地区一般预算平衡表 2" xfId="6585"/>
    <cellStyle name="差_卫生部门_财力性转移支付2010年预算参考数_03_2010年各地区一般预算平衡表_2010年地方财政一般预算分级平衡情况表（汇总）0524" xfId="6586"/>
    <cellStyle name="差_卫生部门_财力性转移支付2010年预算参考数_03_2010年各地区一般预算平衡表_2010年地方财政一般预算分级平衡情况表（汇总）0524 2" xfId="6587"/>
    <cellStyle name="差_卫生部门_财力性转移支付2010年预算参考数_合并" xfId="6588"/>
    <cellStyle name="差_卫生部门_财力性转移支付2010年预算参考数_合并 2" xfId="6589"/>
    <cellStyle name="差_卫生部门_财力性转移支付2010年预算参考数_华东" xfId="6590"/>
    <cellStyle name="差_卫生部门_财力性转移支付2010年预算参考数_华东 2" xfId="6591"/>
    <cellStyle name="差_卫生部门_财力性转移支付2010年预算参考数_隋心对账单定稿0514" xfId="6592"/>
    <cellStyle name="差_卫生部门_财力性转移支付2010年预算参考数_隋心对账单定稿0514 2" xfId="6593"/>
    <cellStyle name="差_卫生部门_合并" xfId="6594"/>
    <cellStyle name="差_卫生部门_合并 2" xfId="6595"/>
    <cellStyle name="差_卫生部门_华东" xfId="6596"/>
    <cellStyle name="差_卫生部门_华东 2" xfId="6597"/>
    <cellStyle name="差_卫生部门_隋心对账单定稿0514" xfId="6598"/>
    <cellStyle name="差_卫生部门_隋心对账单定稿0514 2" xfId="6599"/>
    <cellStyle name="差_文体广播部门" xfId="6600"/>
    <cellStyle name="差_文体广播部门 2" xfId="6601"/>
    <cellStyle name="差_文体广播部门_合并" xfId="6602"/>
    <cellStyle name="差_文体广播部门_华东" xfId="6603"/>
    <cellStyle name="差_文体广播部门_隋心对账单定稿0514" xfId="6604"/>
    <cellStyle name="差_文体广播事业(按照总人口测算）—20080416" xfId="6605"/>
    <cellStyle name="差_文体广播事业(按照总人口测算）—20080416 2" xfId="6606"/>
    <cellStyle name="差_文体广播事业(按照总人口测算）—20080416 3" xfId="6607"/>
    <cellStyle name="差_文体广播事业(按照总人口测算）—20080416_03_2010年各地区一般预算平衡表" xfId="6608"/>
    <cellStyle name="差_文体广播事业(按照总人口测算）—20080416_03_2010年各地区一般预算平衡表 2" xfId="6609"/>
    <cellStyle name="差_文体广播事业(按照总人口测算）—20080416_03_2010年各地区一般预算平衡表_2010年地方财政一般预算分级平衡情况表（汇总）0524" xfId="6610"/>
    <cellStyle name="差_文体广播事业(按照总人口测算）—20080416_03_2010年各地区一般预算平衡表_2010年地方财政一般预算分级平衡情况表（汇总）0524 2" xfId="6611"/>
    <cellStyle name="差_文体广播事业(按照总人口测算）—20080416_不含人员经费系数" xfId="6612"/>
    <cellStyle name="差_文体广播事业(按照总人口测算）—20080416_不含人员经费系数 2" xfId="6613"/>
    <cellStyle name="差_文体广播事业(按照总人口测算）—20080416_不含人员经费系数 3" xfId="6614"/>
    <cellStyle name="差_文体广播事业(按照总人口测算）—20080416_不含人员经费系数_03_2010年各地区一般预算平衡表" xfId="6615"/>
    <cellStyle name="差_文体广播事业(按照总人口测算）—20080416_不含人员经费系数_03_2010年各地区一般预算平衡表 2" xfId="6616"/>
    <cellStyle name="差_文体广播事业(按照总人口测算）—20080416_不含人员经费系数_03_2010年各地区一般预算平衡表_2010年地方财政一般预算分级平衡情况表（汇总）0524" xfId="6617"/>
    <cellStyle name="差_文体广播事业(按照总人口测算）—20080416_不含人员经费系数_03_2010年各地区一般预算平衡表_2010年地方财政一般预算分级平衡情况表（汇总）0524 2" xfId="6618"/>
    <cellStyle name="差_文体广播事业(按照总人口测算）—20080416_不含人员经费系数_财力性转移支付2010年预算参考数" xfId="6619"/>
    <cellStyle name="差_文体广播事业(按照总人口测算）—20080416_不含人员经费系数_财力性转移支付2010年预算参考数 2" xfId="6620"/>
    <cellStyle name="差_文体广播事业(按照总人口测算）—20080416_不含人员经费系数_财力性转移支付2010年预算参考数_03_2010年各地区一般预算平衡表" xfId="6621"/>
    <cellStyle name="差_文体广播事业(按照总人口测算）—20080416_不含人员经费系数_财力性转移支付2010年预算参考数_03_2010年各地区一般预算平衡表 2" xfId="6622"/>
    <cellStyle name="差_文体广播事业(按照总人口测算）—20080416_不含人员经费系数_财力性转移支付2010年预算参考数_03_2010年各地区一般预算平衡表_2010年地方财政一般预算分级平衡情况表（汇总）0524" xfId="6623"/>
    <cellStyle name="差_文体广播事业(按照总人口测算）—20080416_不含人员经费系数_财力性转移支付2010年预算参考数_03_2010年各地区一般预算平衡表_2010年地方财政一般预算分级平衡情况表（汇总）0524 2" xfId="6624"/>
    <cellStyle name="差_文体广播事业(按照总人口测算）—20080416_不含人员经费系数_财力性转移支付2010年预算参考数_合并" xfId="6625"/>
    <cellStyle name="差_文体广播事业(按照总人口测算）—20080416_不含人员经费系数_财力性转移支付2010年预算参考数_合并 2" xfId="6626"/>
    <cellStyle name="差_文体广播事业(按照总人口测算）—20080416_不含人员经费系数_财力性转移支付2010年预算参考数_华东" xfId="6627"/>
    <cellStyle name="差_文体广播事业(按照总人口测算）—20080416_不含人员经费系数_财力性转移支付2010年预算参考数_华东 2" xfId="6628"/>
    <cellStyle name="差_文体广播事业(按照总人口测算）—20080416_不含人员经费系数_财力性转移支付2010年预算参考数_隋心对账单定稿0514" xfId="6629"/>
    <cellStyle name="差_文体广播事业(按照总人口测算）—20080416_不含人员经费系数_财力性转移支付2010年预算参考数_隋心对账单定稿0514 2" xfId="6630"/>
    <cellStyle name="差_文体广播事业(按照总人口测算）—20080416_不含人员经费系数_合并" xfId="6631"/>
    <cellStyle name="差_文体广播事业(按照总人口测算）—20080416_不含人员经费系数_合并 2" xfId="6632"/>
    <cellStyle name="差_文体广播事业(按照总人口测算）—20080416_不含人员经费系数_华东" xfId="6633"/>
    <cellStyle name="差_文体广播事业(按照总人口测算）—20080416_不含人员经费系数_华东 2" xfId="6634"/>
    <cellStyle name="差_文体广播事业(按照总人口测算）—20080416_不含人员经费系数_隋心对账单定稿0514" xfId="6635"/>
    <cellStyle name="差_文体广播事业(按照总人口测算）—20080416_不含人员经费系数_隋心对账单定稿0514 2" xfId="6636"/>
    <cellStyle name="差_文体广播事业(按照总人口测算）—20080416_财力性转移支付2010年预算参考数" xfId="6637"/>
    <cellStyle name="差_文体广播事业(按照总人口测算）—20080416_财力性转移支付2010年预算参考数 2" xfId="6638"/>
    <cellStyle name="差_文体广播事业(按照总人口测算）—20080416_财力性转移支付2010年预算参考数_03_2010年各地区一般预算平衡表" xfId="6639"/>
    <cellStyle name="差_文体广播事业(按照总人口测算）—20080416_财力性转移支付2010年预算参考数_03_2010年各地区一般预算平衡表 2" xfId="6640"/>
    <cellStyle name="差_文体广播事业(按照总人口测算）—20080416_财力性转移支付2010年预算参考数_03_2010年各地区一般预算平衡表_2010年地方财政一般预算分级平衡情况表（汇总）0524" xfId="6641"/>
    <cellStyle name="差_文体广播事业(按照总人口测算）—20080416_财力性转移支付2010年预算参考数_03_2010年各地区一般预算平衡表_2010年地方财政一般预算分级平衡情况表（汇总）0524 2" xfId="6642"/>
    <cellStyle name="差_文体广播事业(按照总人口测算）—20080416_财力性转移支付2010年预算参考数_合并" xfId="6643"/>
    <cellStyle name="差_文体广播事业(按照总人口测算）—20080416_财力性转移支付2010年预算参考数_合并 2" xfId="6644"/>
    <cellStyle name="差_文体广播事业(按照总人口测算）—20080416_财力性转移支付2010年预算参考数_华东" xfId="6645"/>
    <cellStyle name="差_文体广播事业(按照总人口测算）—20080416_财力性转移支付2010年预算参考数_华东 2" xfId="6646"/>
    <cellStyle name="差_文体广播事业(按照总人口测算）—20080416_财力性转移支付2010年预算参考数_隋心对账单定稿0514" xfId="6647"/>
    <cellStyle name="差_文体广播事业(按照总人口测算）—20080416_财力性转移支付2010年预算参考数_隋心对账单定稿0514 2" xfId="6648"/>
    <cellStyle name="差_文体广播事业(按照总人口测算）—20080416_合并" xfId="6649"/>
    <cellStyle name="差_文体广播事业(按照总人口测算）—20080416_合并 2" xfId="6650"/>
    <cellStyle name="差_文体广播事业(按照总人口测算）—20080416_华东" xfId="6651"/>
    <cellStyle name="差_文体广播事业(按照总人口测算）—20080416_华东 2" xfId="6652"/>
    <cellStyle name="差_文体广播事业(按照总人口测算）—20080416_民生政策最低支出需求" xfId="6653"/>
    <cellStyle name="差_文体广播事业(按照总人口测算）—20080416_民生政策最低支出需求 2" xfId="6654"/>
    <cellStyle name="差_文体广播事业(按照总人口测算）—20080416_民生政策最低支出需求 3" xfId="6655"/>
    <cellStyle name="差_文体广播事业(按照总人口测算）—20080416_民生政策最低支出需求_03_2010年各地区一般预算平衡表" xfId="6656"/>
    <cellStyle name="差_文体广播事业(按照总人口测算）—20080416_民生政策最低支出需求_03_2010年各地区一般预算平衡表 2" xfId="6657"/>
    <cellStyle name="差_文体广播事业(按照总人口测算）—20080416_民生政策最低支出需求_03_2010年各地区一般预算平衡表_2010年地方财政一般预算分级平衡情况表（汇总）0524" xfId="6658"/>
    <cellStyle name="差_文体广播事业(按照总人口测算）—20080416_民生政策最低支出需求_03_2010年各地区一般预算平衡表_2010年地方财政一般预算分级平衡情况表（汇总）0524 2" xfId="6659"/>
    <cellStyle name="差_文体广播事业(按照总人口测算）—20080416_民生政策最低支出需求_财力性转移支付2010年预算参考数" xfId="6660"/>
    <cellStyle name="差_文体广播事业(按照总人口测算）—20080416_民生政策最低支出需求_财力性转移支付2010年预算参考数 2" xfId="6661"/>
    <cellStyle name="差_文体广播事业(按照总人口测算）—20080416_民生政策最低支出需求_财力性转移支付2010年预算参考数_03_2010年各地区一般预算平衡表" xfId="6662"/>
    <cellStyle name="差_文体广播事业(按照总人口测算）—20080416_民生政策最低支出需求_财力性转移支付2010年预算参考数_03_2010年各地区一般预算平衡表 2" xfId="6663"/>
    <cellStyle name="差_文体广播事业(按照总人口测算）—20080416_民生政策最低支出需求_财力性转移支付2010年预算参考数_03_2010年各地区一般预算平衡表_2010年地方财政一般预算分级平衡情况表（汇总）0524" xfId="6664"/>
    <cellStyle name="差_文体广播事业(按照总人口测算）—20080416_民生政策最低支出需求_财力性转移支付2010年预算参考数_03_2010年各地区一般预算平衡表_2010年地方财政一般预算分级平衡情况表（汇总）0524 2" xfId="6665"/>
    <cellStyle name="差_文体广播事业(按照总人口测算）—20080416_民生政策最低支出需求_财力性转移支付2010年预算参考数_合并" xfId="6666"/>
    <cellStyle name="差_文体广播事业(按照总人口测算）—20080416_民生政策最低支出需求_财力性转移支付2010年预算参考数_合并 2" xfId="6667"/>
    <cellStyle name="差_文体广播事业(按照总人口测算）—20080416_民生政策最低支出需求_财力性转移支付2010年预算参考数_华东" xfId="6668"/>
    <cellStyle name="差_文体广播事业(按照总人口测算）—20080416_民生政策最低支出需求_财力性转移支付2010年预算参考数_华东 2" xfId="6669"/>
    <cellStyle name="差_文体广播事业(按照总人口测算）—20080416_民生政策最低支出需求_财力性转移支付2010年预算参考数_隋心对账单定稿0514" xfId="6670"/>
    <cellStyle name="差_文体广播事业(按照总人口测算）—20080416_民生政策最低支出需求_财力性转移支付2010年预算参考数_隋心对账单定稿0514 2" xfId="6671"/>
    <cellStyle name="差_文体广播事业(按照总人口测算）—20080416_民生政策最低支出需求_合并" xfId="6672"/>
    <cellStyle name="差_文体广播事业(按照总人口测算）—20080416_民生政策最低支出需求_合并 2" xfId="6673"/>
    <cellStyle name="差_文体广播事业(按照总人口测算）—20080416_民生政策最低支出需求_华东" xfId="6674"/>
    <cellStyle name="差_文体广播事业(按照总人口测算）—20080416_民生政策最低支出需求_华东 2" xfId="6675"/>
    <cellStyle name="差_文体广播事业(按照总人口测算）—20080416_民生政策最低支出需求_隋心对账单定稿0514" xfId="6676"/>
    <cellStyle name="差_文体广播事业(按照总人口测算）—20080416_民生政策最低支出需求_隋心对账单定稿0514 2" xfId="6677"/>
    <cellStyle name="差_文体广播事业(按照总人口测算）—20080416_隋心对账单定稿0514" xfId="6678"/>
    <cellStyle name="差_文体广播事业(按照总人口测算）—20080416_隋心对账单定稿0514 2" xfId="6679"/>
    <cellStyle name="差_文体广播事业(按照总人口测算）—20080416_县市旗测算-新科目（含人口规模效应）" xfId="6680"/>
    <cellStyle name="差_文体广播事业(按照总人口测算）—20080416_县市旗测算-新科目（含人口规模效应） 2" xfId="6681"/>
    <cellStyle name="差_文体广播事业(按照总人口测算）—20080416_县市旗测算-新科目（含人口规模效应） 3" xfId="6682"/>
    <cellStyle name="差_文体广播事业(按照总人口测算）—20080416_县市旗测算-新科目（含人口规模效应）_03_2010年各地区一般预算平衡表" xfId="6683"/>
    <cellStyle name="差_文体广播事业(按照总人口测算）—20080416_县市旗测算-新科目（含人口规模效应）_03_2010年各地区一般预算平衡表 2" xfId="6684"/>
    <cellStyle name="差_文体广播事业(按照总人口测算）—20080416_县市旗测算-新科目（含人口规模效应）_03_2010年各地区一般预算平衡表_2010年地方财政一般预算分级平衡情况表（汇总）0524" xfId="6685"/>
    <cellStyle name="差_文体广播事业(按照总人口测算）—20080416_县市旗测算-新科目（含人口规模效应）_03_2010年各地区一般预算平衡表_2010年地方财政一般预算分级平衡情况表（汇总）0524 2" xfId="6686"/>
    <cellStyle name="差_文体广播事业(按照总人口测算）—20080416_县市旗测算-新科目（含人口规模效应）_财力性转移支付2010年预算参考数" xfId="6687"/>
    <cellStyle name="差_文体广播事业(按照总人口测算）—20080416_县市旗测算-新科目（含人口规模效应）_财力性转移支付2010年预算参考数 2" xfId="6688"/>
    <cellStyle name="差_文体广播事业(按照总人口测算）—20080416_县市旗测算-新科目（含人口规模效应）_财力性转移支付2010年预算参考数_03_2010年各地区一般预算平衡表" xfId="6689"/>
    <cellStyle name="差_文体广播事业(按照总人口测算）—20080416_县市旗测算-新科目（含人口规模效应）_财力性转移支付2010年预算参考数_03_2010年各地区一般预算平衡表 2" xfId="6690"/>
    <cellStyle name="差_文体广播事业(按照总人口测算）—20080416_县市旗测算-新科目（含人口规模效应）_财力性转移支付2010年预算参考数_03_2010年各地区一般预算平衡表_2010年地方财政一般预算分级平衡情况表（汇总）0524" xfId="6691"/>
    <cellStyle name="差_文体广播事业(按照总人口测算）—20080416_县市旗测算-新科目（含人口规模效应）_财力性转移支付2010年预算参考数_03_2010年各地区一般预算平衡表_2010年地方财政一般预算分级平衡情况表（汇总）0524 2" xfId="6692"/>
    <cellStyle name="差_文体广播事业(按照总人口测算）—20080416_县市旗测算-新科目（含人口规模效应）_财力性转移支付2010年预算参考数_合并" xfId="6693"/>
    <cellStyle name="差_文体广播事业(按照总人口测算）—20080416_县市旗测算-新科目（含人口规模效应）_财力性转移支付2010年预算参考数_合并 2" xfId="6694"/>
    <cellStyle name="差_文体广播事业(按照总人口测算）—20080416_县市旗测算-新科目（含人口规模效应）_财力性转移支付2010年预算参考数_华东" xfId="6695"/>
    <cellStyle name="差_文体广播事业(按照总人口测算）—20080416_县市旗测算-新科目（含人口规模效应）_财力性转移支付2010年预算参考数_华东 2" xfId="6696"/>
    <cellStyle name="差_文体广播事业(按照总人口测算）—20080416_县市旗测算-新科目（含人口规模效应）_财力性转移支付2010年预算参考数_隋心对账单定稿0514" xfId="6697"/>
    <cellStyle name="差_文体广播事业(按照总人口测算）—20080416_县市旗测算-新科目（含人口规模效应）_财力性转移支付2010年预算参考数_隋心对账单定稿0514 2" xfId="6698"/>
    <cellStyle name="差_文体广播事业(按照总人口测算）—20080416_县市旗测算-新科目（含人口规模效应）_合并" xfId="6699"/>
    <cellStyle name="差_文体广播事业(按照总人口测算）—20080416_县市旗测算-新科目（含人口规模效应）_合并 2" xfId="6700"/>
    <cellStyle name="差_文体广播事业(按照总人口测算）—20080416_县市旗测算-新科目（含人口规模效应）_华东" xfId="6701"/>
    <cellStyle name="差_文体广播事业(按照总人口测算）—20080416_县市旗测算-新科目（含人口规模效应）_华东 2" xfId="6702"/>
    <cellStyle name="差_文体广播事业(按照总人口测算）—20080416_县市旗测算-新科目（含人口规模效应）_隋心对账单定稿0514" xfId="6703"/>
    <cellStyle name="差_文体广播事业(按照总人口测算）—20080416_县市旗测算-新科目（含人口规模效应）_隋心对账单定稿0514 2" xfId="6704"/>
    <cellStyle name="差_县区合并测算20080421" xfId="6705"/>
    <cellStyle name="差_县区合并测算20080421 2" xfId="6706"/>
    <cellStyle name="差_县区合并测算20080421 3" xfId="6707"/>
    <cellStyle name="差_县区合并测算20080421_03_2010年各地区一般预算平衡表" xfId="6708"/>
    <cellStyle name="差_县区合并测算20080421_03_2010年各地区一般预算平衡表 2" xfId="6709"/>
    <cellStyle name="差_县区合并测算20080421_03_2010年各地区一般预算平衡表_2010年地方财政一般预算分级平衡情况表（汇总）0524" xfId="6710"/>
    <cellStyle name="差_县区合并测算20080421_03_2010年各地区一般预算平衡表_2010年地方财政一般预算分级平衡情况表（汇总）0524 2" xfId="6711"/>
    <cellStyle name="差_县区合并测算20080421_不含人员经费系数" xfId="6712"/>
    <cellStyle name="差_县区合并测算20080421_不含人员经费系数 2" xfId="6713"/>
    <cellStyle name="差_县区合并测算20080421_不含人员经费系数 3" xfId="6714"/>
    <cellStyle name="差_县区合并测算20080421_不含人员经费系数_03_2010年各地区一般预算平衡表" xfId="6715"/>
    <cellStyle name="差_县区合并测算20080421_不含人员经费系数_03_2010年各地区一般预算平衡表 2" xfId="6716"/>
    <cellStyle name="差_县区合并测算20080421_不含人员经费系数_03_2010年各地区一般预算平衡表_2010年地方财政一般预算分级平衡情况表（汇总）0524" xfId="6717"/>
    <cellStyle name="差_县区合并测算20080421_不含人员经费系数_03_2010年各地区一般预算平衡表_2010年地方财政一般预算分级平衡情况表（汇总）0524 2" xfId="6718"/>
    <cellStyle name="差_县区合并测算20080421_不含人员经费系数_财力性转移支付2010年预算参考数" xfId="6719"/>
    <cellStyle name="差_县区合并测算20080421_不含人员经费系数_财力性转移支付2010年预算参考数 2" xfId="6720"/>
    <cellStyle name="差_县区合并测算20080421_不含人员经费系数_财力性转移支付2010年预算参考数_03_2010年各地区一般预算平衡表" xfId="6721"/>
    <cellStyle name="差_县区合并测算20080421_不含人员经费系数_财力性转移支付2010年预算参考数_03_2010年各地区一般预算平衡表 2" xfId="6722"/>
    <cellStyle name="差_县区合并测算20080421_不含人员经费系数_财力性转移支付2010年预算参考数_03_2010年各地区一般预算平衡表_2010年地方财政一般预算分级平衡情况表（汇总）0524" xfId="6723"/>
    <cellStyle name="差_县区合并测算20080421_不含人员经费系数_财力性转移支付2010年预算参考数_03_2010年各地区一般预算平衡表_2010年地方财政一般预算分级平衡情况表（汇总）0524 2" xfId="6724"/>
    <cellStyle name="差_县区合并测算20080421_不含人员经费系数_财力性转移支付2010年预算参考数_合并" xfId="6725"/>
    <cellStyle name="差_县区合并测算20080421_不含人员经费系数_财力性转移支付2010年预算参考数_合并 2" xfId="6726"/>
    <cellStyle name="差_县区合并测算20080421_不含人员经费系数_财力性转移支付2010年预算参考数_华东" xfId="6727"/>
    <cellStyle name="差_县区合并测算20080421_不含人员经费系数_财力性转移支付2010年预算参考数_华东 2" xfId="6728"/>
    <cellStyle name="差_县区合并测算20080421_不含人员经费系数_财力性转移支付2010年预算参考数_隋心对账单定稿0514" xfId="6729"/>
    <cellStyle name="差_县区合并测算20080421_不含人员经费系数_财力性转移支付2010年预算参考数_隋心对账单定稿0514 2" xfId="6730"/>
    <cellStyle name="差_县区合并测算20080421_不含人员经费系数_合并" xfId="6731"/>
    <cellStyle name="差_县区合并测算20080421_不含人员经费系数_合并 2" xfId="6732"/>
    <cellStyle name="差_县区合并测算20080421_不含人员经费系数_华东" xfId="6733"/>
    <cellStyle name="差_县区合并测算20080421_不含人员经费系数_华东 2" xfId="6734"/>
    <cellStyle name="差_县区合并测算20080421_不含人员经费系数_隋心对账单定稿0514" xfId="6735"/>
    <cellStyle name="差_县区合并测算20080421_不含人员经费系数_隋心对账单定稿0514 2" xfId="6736"/>
    <cellStyle name="差_县区合并测算20080421_财力性转移支付2010年预算参考数" xfId="6737"/>
    <cellStyle name="差_县区合并测算20080421_财力性转移支付2010年预算参考数 2" xfId="6738"/>
    <cellStyle name="差_县区合并测算20080421_财力性转移支付2010年预算参考数_03_2010年各地区一般预算平衡表" xfId="6739"/>
    <cellStyle name="差_县区合并测算20080421_财力性转移支付2010年预算参考数_03_2010年各地区一般预算平衡表 2" xfId="6740"/>
    <cellStyle name="差_县区合并测算20080421_财力性转移支付2010年预算参考数_03_2010年各地区一般预算平衡表_2010年地方财政一般预算分级平衡情况表（汇总）0524" xfId="6741"/>
    <cellStyle name="差_县区合并测算20080421_财力性转移支付2010年预算参考数_03_2010年各地区一般预算平衡表_2010年地方财政一般预算分级平衡情况表（汇总）0524 2" xfId="6742"/>
    <cellStyle name="差_县区合并测算20080421_财力性转移支付2010年预算参考数_合并" xfId="6743"/>
    <cellStyle name="差_县区合并测算20080421_财力性转移支付2010年预算参考数_合并 2" xfId="6744"/>
    <cellStyle name="差_县区合并测算20080421_财力性转移支付2010年预算参考数_华东" xfId="6745"/>
    <cellStyle name="差_县区合并测算20080421_财力性转移支付2010年预算参考数_华东 2" xfId="6746"/>
    <cellStyle name="差_县区合并测算20080421_财力性转移支付2010年预算参考数_隋心对账单定稿0514" xfId="6747"/>
    <cellStyle name="差_县区合并测算20080421_财力性转移支付2010年预算参考数_隋心对账单定稿0514 2" xfId="6748"/>
    <cellStyle name="差_县区合并测算20080421_合并" xfId="6749"/>
    <cellStyle name="差_县区合并测算20080421_合并 2" xfId="6750"/>
    <cellStyle name="差_县区合并测算20080421_华东" xfId="6751"/>
    <cellStyle name="差_县区合并测算20080421_华东 2" xfId="6752"/>
    <cellStyle name="差_县区合并测算20080421_民生政策最低支出需求" xfId="6753"/>
    <cellStyle name="差_县区合并测算20080421_民生政策最低支出需求 2" xfId="6754"/>
    <cellStyle name="差_县区合并测算20080421_民生政策最低支出需求 3" xfId="6755"/>
    <cellStyle name="差_县区合并测算20080421_民生政策最低支出需求_03_2010年各地区一般预算平衡表" xfId="6756"/>
    <cellStyle name="差_县区合并测算20080421_民生政策最低支出需求_03_2010年各地区一般预算平衡表 2" xfId="6757"/>
    <cellStyle name="差_县区合并测算20080421_民生政策最低支出需求_03_2010年各地区一般预算平衡表_2010年地方财政一般预算分级平衡情况表（汇总）0524" xfId="6758"/>
    <cellStyle name="差_县区合并测算20080421_民生政策最低支出需求_03_2010年各地区一般预算平衡表_2010年地方财政一般预算分级平衡情况表（汇总）0524 2" xfId="6759"/>
    <cellStyle name="差_县区合并测算20080421_民生政策最低支出需求_财力性转移支付2010年预算参考数" xfId="6760"/>
    <cellStyle name="差_县区合并测算20080421_民生政策最低支出需求_财力性转移支付2010年预算参考数 2" xfId="6761"/>
    <cellStyle name="差_县区合并测算20080421_民生政策最低支出需求_财力性转移支付2010年预算参考数_03_2010年各地区一般预算平衡表" xfId="6762"/>
    <cellStyle name="差_县区合并测算20080421_民生政策最低支出需求_财力性转移支付2010年预算参考数_03_2010年各地区一般预算平衡表 2" xfId="6763"/>
    <cellStyle name="差_县区合并测算20080421_民生政策最低支出需求_财力性转移支付2010年预算参考数_03_2010年各地区一般预算平衡表_2010年地方财政一般预算分级平衡情况表（汇总）0524" xfId="6764"/>
    <cellStyle name="差_县区合并测算20080421_民生政策最低支出需求_财力性转移支付2010年预算参考数_03_2010年各地区一般预算平衡表_2010年地方财政一般预算分级平衡情况表（汇总）0524 2" xfId="6765"/>
    <cellStyle name="差_县区合并测算20080421_民生政策最低支出需求_财力性转移支付2010年预算参考数_合并" xfId="6766"/>
    <cellStyle name="差_县区合并测算20080421_民生政策最低支出需求_财力性转移支付2010年预算参考数_合并 2" xfId="6767"/>
    <cellStyle name="差_县区合并测算20080421_民生政策最低支出需求_财力性转移支付2010年预算参考数_华东" xfId="6768"/>
    <cellStyle name="差_县区合并测算20080421_民生政策最低支出需求_财力性转移支付2010年预算参考数_华东 2" xfId="6769"/>
    <cellStyle name="差_县区合并测算20080421_民生政策最低支出需求_财力性转移支付2010年预算参考数_隋心对账单定稿0514" xfId="6770"/>
    <cellStyle name="差_县区合并测算20080421_民生政策最低支出需求_财力性转移支付2010年预算参考数_隋心对账单定稿0514 2" xfId="6771"/>
    <cellStyle name="差_县区合并测算20080421_民生政策最低支出需求_合并" xfId="6772"/>
    <cellStyle name="差_县区合并测算20080421_民生政策最低支出需求_合并 2" xfId="6773"/>
    <cellStyle name="差_县区合并测算20080421_民生政策最低支出需求_华东" xfId="6774"/>
    <cellStyle name="差_县区合并测算20080421_民生政策最低支出需求_华东 2" xfId="6775"/>
    <cellStyle name="差_县区合并测算20080421_民生政策最低支出需求_隋心对账单定稿0514" xfId="6776"/>
    <cellStyle name="差_县区合并测算20080421_民生政策最低支出需求_隋心对账单定稿0514 2" xfId="6777"/>
    <cellStyle name="差_县区合并测算20080421_隋心对账单定稿0514" xfId="6778"/>
    <cellStyle name="差_县区合并测算20080421_隋心对账单定稿0514 2" xfId="6779"/>
    <cellStyle name="差_县区合并测算20080421_县市旗测算-新科目（含人口规模效应）" xfId="6780"/>
    <cellStyle name="差_县区合并测算20080421_县市旗测算-新科目（含人口规模效应） 2" xfId="6781"/>
    <cellStyle name="差_县区合并测算20080421_县市旗测算-新科目（含人口规模效应） 3" xfId="6782"/>
    <cellStyle name="差_县区合并测算20080421_县市旗测算-新科目（含人口规模效应）_03_2010年各地区一般预算平衡表" xfId="6783"/>
    <cellStyle name="差_县区合并测算20080421_县市旗测算-新科目（含人口规模效应）_03_2010年各地区一般预算平衡表 2" xfId="6784"/>
    <cellStyle name="差_县区合并测算20080421_县市旗测算-新科目（含人口规模效应）_03_2010年各地区一般预算平衡表_2010年地方财政一般预算分级平衡情况表（汇总）0524" xfId="6785"/>
    <cellStyle name="差_县区合并测算20080421_县市旗测算-新科目（含人口规模效应）_03_2010年各地区一般预算平衡表_2010年地方财政一般预算分级平衡情况表（汇总）0524 2" xfId="6786"/>
    <cellStyle name="差_县区合并测算20080421_县市旗测算-新科目（含人口规模效应）_财力性转移支付2010年预算参考数" xfId="6787"/>
    <cellStyle name="差_县区合并测算20080421_县市旗测算-新科目（含人口规模效应）_财力性转移支付2010年预算参考数 2" xfId="6788"/>
    <cellStyle name="差_县区合并测算20080421_县市旗测算-新科目（含人口规模效应）_财力性转移支付2010年预算参考数_03_2010年各地区一般预算平衡表" xfId="6789"/>
    <cellStyle name="差_县区合并测算20080421_县市旗测算-新科目（含人口规模效应）_财力性转移支付2010年预算参考数_03_2010年各地区一般预算平衡表 2" xfId="6790"/>
    <cellStyle name="差_县区合并测算20080421_县市旗测算-新科目（含人口规模效应）_财力性转移支付2010年预算参考数_03_2010年各地区一般预算平衡表_2010年地方财政一般预算分级平衡情况表（汇总）0524" xfId="6791"/>
    <cellStyle name="差_县区合并测算20080421_县市旗测算-新科目（含人口规模效应）_财力性转移支付2010年预算参考数_03_2010年各地区一般预算平衡表_2010年地方财政一般预算分级平衡情况表（汇总）0524 2" xfId="6792"/>
    <cellStyle name="差_县区合并测算20080421_县市旗测算-新科目（含人口规模效应）_财力性转移支付2010年预算参考数_合并" xfId="6793"/>
    <cellStyle name="差_县区合并测算20080421_县市旗测算-新科目（含人口规模效应）_财力性转移支付2010年预算参考数_合并 2" xfId="6794"/>
    <cellStyle name="差_县区合并测算20080421_县市旗测算-新科目（含人口规模效应）_财力性转移支付2010年预算参考数_华东" xfId="6795"/>
    <cellStyle name="差_县区合并测算20080421_县市旗测算-新科目（含人口规模效应）_财力性转移支付2010年预算参考数_华东 2" xfId="6796"/>
    <cellStyle name="差_县区合并测算20080421_县市旗测算-新科目（含人口规模效应）_财力性转移支付2010年预算参考数_隋心对账单定稿0514" xfId="6797"/>
    <cellStyle name="差_县区合并测算20080421_县市旗测算-新科目（含人口规模效应）_财力性转移支付2010年预算参考数_隋心对账单定稿0514 2" xfId="6798"/>
    <cellStyle name="差_县区合并测算20080421_县市旗测算-新科目（含人口规模效应）_合并" xfId="6799"/>
    <cellStyle name="差_县区合并测算20080421_县市旗测算-新科目（含人口规模效应）_合并 2" xfId="6800"/>
    <cellStyle name="差_县区合并测算20080421_县市旗测算-新科目（含人口规模效应）_华东" xfId="6801"/>
    <cellStyle name="差_县区合并测算20080421_县市旗测算-新科目（含人口规模效应）_华东 2" xfId="6802"/>
    <cellStyle name="差_县区合并测算20080421_县市旗测算-新科目（含人口规模效应）_隋心对账单定稿0514" xfId="6803"/>
    <cellStyle name="差_县区合并测算20080421_县市旗测算-新科目（含人口规模效应）_隋心对账单定稿0514 2" xfId="6804"/>
    <cellStyle name="差_县区合并测算20080423(按照各省比重）" xfId="6805"/>
    <cellStyle name="差_县区合并测算20080423(按照各省比重） 2" xfId="6806"/>
    <cellStyle name="差_县区合并测算20080423(按照各省比重） 3" xfId="6807"/>
    <cellStyle name="差_县区合并测算20080423(按照各省比重）_03_2010年各地区一般预算平衡表" xfId="6808"/>
    <cellStyle name="差_县区合并测算20080423(按照各省比重）_03_2010年各地区一般预算平衡表 2" xfId="6809"/>
    <cellStyle name="差_县区合并测算20080423(按照各省比重）_03_2010年各地区一般预算平衡表_2010年地方财政一般预算分级平衡情况表（汇总）0524" xfId="6810"/>
    <cellStyle name="差_县区合并测算20080423(按照各省比重）_03_2010年各地区一般预算平衡表_2010年地方财政一般预算分级平衡情况表（汇总）0524 2" xfId="6811"/>
    <cellStyle name="差_县区合并测算20080423(按照各省比重）_不含人员经费系数" xfId="6812"/>
    <cellStyle name="差_县区合并测算20080423(按照各省比重）_不含人员经费系数 2" xfId="6813"/>
    <cellStyle name="差_县区合并测算20080423(按照各省比重）_不含人员经费系数 3" xfId="6814"/>
    <cellStyle name="差_县区合并测算20080423(按照各省比重）_不含人员经费系数_03_2010年各地区一般预算平衡表" xfId="6815"/>
    <cellStyle name="差_县区合并测算20080423(按照各省比重）_不含人员经费系数_03_2010年各地区一般预算平衡表 2" xfId="6816"/>
    <cellStyle name="差_县区合并测算20080423(按照各省比重）_不含人员经费系数_03_2010年各地区一般预算平衡表_2010年地方财政一般预算分级平衡情况表（汇总）0524" xfId="6817"/>
    <cellStyle name="差_县区合并测算20080423(按照各省比重）_不含人员经费系数_03_2010年各地区一般预算平衡表_2010年地方财政一般预算分级平衡情况表（汇总）0524 2" xfId="6818"/>
    <cellStyle name="差_县区合并测算20080423(按照各省比重）_不含人员经费系数_财力性转移支付2010年预算参考数" xfId="6819"/>
    <cellStyle name="差_县区合并测算20080423(按照各省比重）_不含人员经费系数_财力性转移支付2010年预算参考数 2" xfId="6820"/>
    <cellStyle name="差_县区合并测算20080423(按照各省比重）_不含人员经费系数_财力性转移支付2010年预算参考数_03_2010年各地区一般预算平衡表" xfId="6821"/>
    <cellStyle name="差_县区合并测算20080423(按照各省比重）_不含人员经费系数_财力性转移支付2010年预算参考数_03_2010年各地区一般预算平衡表 2" xfId="6822"/>
    <cellStyle name="差_县区合并测算20080423(按照各省比重）_不含人员经费系数_财力性转移支付2010年预算参考数_03_2010年各地区一般预算平衡表_2010年地方财政一般预算分级平衡情况表（汇总）0524" xfId="6823"/>
    <cellStyle name="差_县区合并测算20080423(按照各省比重）_不含人员经费系数_财力性转移支付2010年预算参考数_03_2010年各地区一般预算平衡表_2010年地方财政一般预算分级平衡情况表（汇总）0524 2" xfId="6824"/>
    <cellStyle name="差_县区合并测算20080423(按照各省比重）_不含人员经费系数_财力性转移支付2010年预算参考数_合并" xfId="6825"/>
    <cellStyle name="差_县区合并测算20080423(按照各省比重）_不含人员经费系数_财力性转移支付2010年预算参考数_合并 2" xfId="6826"/>
    <cellStyle name="差_县区合并测算20080423(按照各省比重）_不含人员经费系数_财力性转移支付2010年预算参考数_华东" xfId="6827"/>
    <cellStyle name="差_县区合并测算20080423(按照各省比重）_不含人员经费系数_财力性转移支付2010年预算参考数_华东 2" xfId="6828"/>
    <cellStyle name="差_县区合并测算20080423(按照各省比重）_不含人员经费系数_财力性转移支付2010年预算参考数_隋心对账单定稿0514" xfId="6829"/>
    <cellStyle name="差_县区合并测算20080423(按照各省比重）_不含人员经费系数_财力性转移支付2010年预算参考数_隋心对账单定稿0514 2" xfId="6830"/>
    <cellStyle name="差_县区合并测算20080423(按照各省比重）_不含人员经费系数_合并" xfId="6831"/>
    <cellStyle name="差_县区合并测算20080423(按照各省比重）_不含人员经费系数_合并 2" xfId="6832"/>
    <cellStyle name="差_县区合并测算20080423(按照各省比重）_不含人员经费系数_华东" xfId="6833"/>
    <cellStyle name="差_县区合并测算20080423(按照各省比重）_不含人员经费系数_华东 2" xfId="6834"/>
    <cellStyle name="差_县区合并测算20080423(按照各省比重）_不含人员经费系数_隋心对账单定稿0514" xfId="6835"/>
    <cellStyle name="差_县区合并测算20080423(按照各省比重）_不含人员经费系数_隋心对账单定稿0514 2" xfId="6836"/>
    <cellStyle name="差_县区合并测算20080423(按照各省比重）_财力性转移支付2010年预算参考数" xfId="6837"/>
    <cellStyle name="差_县区合并测算20080423(按照各省比重）_财力性转移支付2010年预算参考数 2" xfId="6838"/>
    <cellStyle name="差_县区合并测算20080423(按照各省比重）_财力性转移支付2010年预算参考数_03_2010年各地区一般预算平衡表" xfId="6839"/>
    <cellStyle name="差_县区合并测算20080423(按照各省比重）_财力性转移支付2010年预算参考数_03_2010年各地区一般预算平衡表 2" xfId="6840"/>
    <cellStyle name="差_县区合并测算20080423(按照各省比重）_财力性转移支付2010年预算参考数_03_2010年各地区一般预算平衡表_2010年地方财政一般预算分级平衡情况表（汇总）0524" xfId="6841"/>
    <cellStyle name="差_县区合并测算20080423(按照各省比重）_财力性转移支付2010年预算参考数_03_2010年各地区一般预算平衡表_2010年地方财政一般预算分级平衡情况表（汇总）0524 2" xfId="6842"/>
    <cellStyle name="差_县区合并测算20080423(按照各省比重）_财力性转移支付2010年预算参考数_合并" xfId="6843"/>
    <cellStyle name="差_县区合并测算20080423(按照各省比重）_财力性转移支付2010年预算参考数_合并 2" xfId="6844"/>
    <cellStyle name="差_县区合并测算20080423(按照各省比重）_财力性转移支付2010年预算参考数_华东" xfId="6845"/>
    <cellStyle name="差_县区合并测算20080423(按照各省比重）_财力性转移支付2010年预算参考数_华东 2" xfId="6846"/>
    <cellStyle name="差_县区合并测算20080423(按照各省比重）_财力性转移支付2010年预算参考数_隋心对账单定稿0514" xfId="6847"/>
    <cellStyle name="差_县区合并测算20080423(按照各省比重）_财力性转移支付2010年预算参考数_隋心对账单定稿0514 2" xfId="6848"/>
    <cellStyle name="差_县区合并测算20080423(按照各省比重）_合并" xfId="6849"/>
    <cellStyle name="差_县区合并测算20080423(按照各省比重）_合并 2" xfId="6850"/>
    <cellStyle name="差_县区合并测算20080423(按照各省比重）_华东" xfId="6851"/>
    <cellStyle name="差_县区合并测算20080423(按照各省比重）_华东 2" xfId="6852"/>
    <cellStyle name="差_县区合并测算20080423(按照各省比重）_民生政策最低支出需求" xfId="6853"/>
    <cellStyle name="差_县区合并测算20080423(按照各省比重）_民生政策最低支出需求 2" xfId="6854"/>
    <cellStyle name="差_县区合并测算20080423(按照各省比重）_民生政策最低支出需求 3" xfId="6855"/>
    <cellStyle name="差_县区合并测算20080423(按照各省比重）_民生政策最低支出需求_03_2010年各地区一般预算平衡表" xfId="6856"/>
    <cellStyle name="差_县区合并测算20080423(按照各省比重）_民生政策最低支出需求_03_2010年各地区一般预算平衡表 2" xfId="6857"/>
    <cellStyle name="差_县区合并测算20080423(按照各省比重）_民生政策最低支出需求_03_2010年各地区一般预算平衡表_2010年地方财政一般预算分级平衡情况表（汇总）0524" xfId="6858"/>
    <cellStyle name="差_县区合并测算20080423(按照各省比重）_民生政策最低支出需求_03_2010年各地区一般预算平衡表_2010年地方财政一般预算分级平衡情况表（汇总）0524 2" xfId="6859"/>
    <cellStyle name="差_县区合并测算20080423(按照各省比重）_民生政策最低支出需求_财力性转移支付2010年预算参考数" xfId="6860"/>
    <cellStyle name="差_县区合并测算20080423(按照各省比重）_民生政策最低支出需求_财力性转移支付2010年预算参考数 2" xfId="6861"/>
    <cellStyle name="差_县区合并测算20080423(按照各省比重）_民生政策最低支出需求_财力性转移支付2010年预算参考数_03_2010年各地区一般预算平衡表" xfId="6862"/>
    <cellStyle name="差_县区合并测算20080423(按照各省比重）_民生政策最低支出需求_财力性转移支付2010年预算参考数_03_2010年各地区一般预算平衡表 2" xfId="6863"/>
    <cellStyle name="差_县区合并测算20080423(按照各省比重）_民生政策最低支出需求_财力性转移支付2010年预算参考数_03_2010年各地区一般预算平衡表_2010年地方财政一般预算分级平衡情况表（汇总）0524" xfId="6864"/>
    <cellStyle name="差_县区合并测算20080423(按照各省比重）_民生政策最低支出需求_财力性转移支付2010年预算参考数_03_2010年各地区一般预算平衡表_2010年地方财政一般预算分级平衡情况表（汇总）0524 2" xfId="6865"/>
    <cellStyle name="差_县区合并测算20080423(按照各省比重）_民生政策最低支出需求_财力性转移支付2010年预算参考数_合并" xfId="6866"/>
    <cellStyle name="差_县区合并测算20080423(按照各省比重）_民生政策最低支出需求_财力性转移支付2010年预算参考数_合并 2" xfId="6867"/>
    <cellStyle name="差_县区合并测算20080423(按照各省比重）_民生政策最低支出需求_财力性转移支付2010年预算参考数_华东" xfId="6868"/>
    <cellStyle name="差_县区合并测算20080423(按照各省比重）_民生政策最低支出需求_财力性转移支付2010年预算参考数_华东 2" xfId="6869"/>
    <cellStyle name="差_县区合并测算20080423(按照各省比重）_民生政策最低支出需求_财力性转移支付2010年预算参考数_隋心对账单定稿0514" xfId="6870"/>
    <cellStyle name="差_县区合并测算20080423(按照各省比重）_民生政策最低支出需求_财力性转移支付2010年预算参考数_隋心对账单定稿0514 2" xfId="6871"/>
    <cellStyle name="差_县区合并测算20080423(按照各省比重）_民生政策最低支出需求_合并" xfId="6872"/>
    <cellStyle name="差_县区合并测算20080423(按照各省比重）_民生政策最低支出需求_合并 2" xfId="6873"/>
    <cellStyle name="差_县区合并测算20080423(按照各省比重）_民生政策最低支出需求_华东" xfId="6874"/>
    <cellStyle name="差_县区合并测算20080423(按照各省比重）_民生政策最低支出需求_华东 2" xfId="6875"/>
    <cellStyle name="差_县区合并测算20080423(按照各省比重）_民生政策最低支出需求_隋心对账单定稿0514" xfId="6876"/>
    <cellStyle name="差_县区合并测算20080423(按照各省比重）_民生政策最低支出需求_隋心对账单定稿0514 2" xfId="6877"/>
    <cellStyle name="差_县区合并测算20080423(按照各省比重）_隋心对账单定稿0514" xfId="6878"/>
    <cellStyle name="差_县区合并测算20080423(按照各省比重）_隋心对账单定稿0514 2" xfId="6879"/>
    <cellStyle name="差_县区合并测算20080423(按照各省比重）_县市旗测算-新科目（含人口规模效应）" xfId="6880"/>
    <cellStyle name="差_县区合并测算20080423(按照各省比重）_县市旗测算-新科目（含人口规模效应） 2" xfId="6881"/>
    <cellStyle name="差_县区合并测算20080423(按照各省比重）_县市旗测算-新科目（含人口规模效应） 3" xfId="6882"/>
    <cellStyle name="差_县区合并测算20080423(按照各省比重）_县市旗测算-新科目（含人口规模效应）_03_2010年各地区一般预算平衡表" xfId="6883"/>
    <cellStyle name="差_县区合并测算20080423(按照各省比重）_县市旗测算-新科目（含人口规模效应）_03_2010年各地区一般预算平衡表 2" xfId="6884"/>
    <cellStyle name="差_县区合并测算20080423(按照各省比重）_县市旗测算-新科目（含人口规模效应）_03_2010年各地区一般预算平衡表_2010年地方财政一般预算分级平衡情况表（汇总）0524" xfId="6885"/>
    <cellStyle name="差_县区合并测算20080423(按照各省比重）_县市旗测算-新科目（含人口规模效应）_03_2010年各地区一般预算平衡表_2010年地方财政一般预算分级平衡情况表（汇总）0524 2" xfId="6886"/>
    <cellStyle name="差_县区合并测算20080423(按照各省比重）_县市旗测算-新科目（含人口规模效应）_财力性转移支付2010年预算参考数" xfId="6887"/>
    <cellStyle name="差_县区合并测算20080423(按照各省比重）_县市旗测算-新科目（含人口规模效应）_财力性转移支付2010年预算参考数 2" xfId="6888"/>
    <cellStyle name="差_县区合并测算20080423(按照各省比重）_县市旗测算-新科目（含人口规模效应）_财力性转移支付2010年预算参考数_03_2010年各地区一般预算平衡表" xfId="6889"/>
    <cellStyle name="差_县区合并测算20080423(按照各省比重）_县市旗测算-新科目（含人口规模效应）_财力性转移支付2010年预算参考数_03_2010年各地区一般预算平衡表 2" xfId="6890"/>
    <cellStyle name="差_县区合并测算20080423(按照各省比重）_县市旗测算-新科目（含人口规模效应）_财力性转移支付2010年预算参考数_03_2010年各地区一般预算平衡表_2010年地方财政一般预算分级平衡情况表（汇总）0524" xfId="6891"/>
    <cellStyle name="差_县区合并测算20080423(按照各省比重）_县市旗测算-新科目（含人口规模效应）_财力性转移支付2010年预算参考数_03_2010年各地区一般预算平衡表_2010年地方财政一般预算分级平衡情况表（汇总）0524 2" xfId="6892"/>
    <cellStyle name="差_县区合并测算20080423(按照各省比重）_县市旗测算-新科目（含人口规模效应）_财力性转移支付2010年预算参考数_合并" xfId="6893"/>
    <cellStyle name="差_县区合并测算20080423(按照各省比重）_县市旗测算-新科目（含人口规模效应）_财力性转移支付2010年预算参考数_合并 2" xfId="6894"/>
    <cellStyle name="差_县区合并测算20080423(按照各省比重）_县市旗测算-新科目（含人口规模效应）_财力性转移支付2010年预算参考数_华东" xfId="6895"/>
    <cellStyle name="差_县区合并测算20080423(按照各省比重）_县市旗测算-新科目（含人口规模效应）_财力性转移支付2010年预算参考数_华东 2" xfId="6896"/>
    <cellStyle name="差_县区合并测算20080423(按照各省比重）_县市旗测算-新科目（含人口规模效应）_财力性转移支付2010年预算参考数_隋心对账单定稿0514" xfId="6897"/>
    <cellStyle name="差_县区合并测算20080423(按照各省比重）_县市旗测算-新科目（含人口规模效应）_财力性转移支付2010年预算参考数_隋心对账单定稿0514 2" xfId="6898"/>
    <cellStyle name="差_县区合并测算20080423(按照各省比重）_县市旗测算-新科目（含人口规模效应）_合并" xfId="6899"/>
    <cellStyle name="差_县区合并测算20080423(按照各省比重）_县市旗测算-新科目（含人口规模效应）_合并 2" xfId="6900"/>
    <cellStyle name="差_县区合并测算20080423(按照各省比重）_县市旗测算-新科目（含人口规模效应）_华东" xfId="6901"/>
    <cellStyle name="差_县区合并测算20080423(按照各省比重）_县市旗测算-新科目（含人口规模效应）_华东 2" xfId="6902"/>
    <cellStyle name="差_县区合并测算20080423(按照各省比重）_县市旗测算-新科目（含人口规模效应）_隋心对账单定稿0514" xfId="6903"/>
    <cellStyle name="差_县区合并测算20080423(按照各省比重）_县市旗测算-新科目（含人口规模效应）_隋心对账单定稿0514 2" xfId="6904"/>
    <cellStyle name="差_县市旗测算20080508" xfId="6905"/>
    <cellStyle name="差_县市旗测算20080508 2" xfId="6906"/>
    <cellStyle name="差_县市旗测算20080508 3" xfId="6907"/>
    <cellStyle name="差_县市旗测算20080508_03_2010年各地区一般预算平衡表" xfId="6908"/>
    <cellStyle name="差_县市旗测算20080508_03_2010年各地区一般预算平衡表 2" xfId="6909"/>
    <cellStyle name="差_县市旗测算20080508_03_2010年各地区一般预算平衡表_2010年地方财政一般预算分级平衡情况表（汇总）0524" xfId="6910"/>
    <cellStyle name="差_县市旗测算20080508_03_2010年各地区一般预算平衡表_2010年地方财政一般预算分级平衡情况表（汇总）0524 2" xfId="6911"/>
    <cellStyle name="差_县市旗测算20080508_不含人员经费系数" xfId="6912"/>
    <cellStyle name="差_县市旗测算20080508_不含人员经费系数 2" xfId="6913"/>
    <cellStyle name="差_县市旗测算20080508_不含人员经费系数 3" xfId="6914"/>
    <cellStyle name="差_县市旗测算20080508_不含人员经费系数_03_2010年各地区一般预算平衡表" xfId="6915"/>
    <cellStyle name="差_县市旗测算20080508_不含人员经费系数_03_2010年各地区一般预算平衡表 2" xfId="6916"/>
    <cellStyle name="差_县市旗测算20080508_不含人员经费系数_03_2010年各地区一般预算平衡表_2010年地方财政一般预算分级平衡情况表（汇总）0524" xfId="6917"/>
    <cellStyle name="差_县市旗测算20080508_不含人员经费系数_03_2010年各地区一般预算平衡表_2010年地方财政一般预算分级平衡情况表（汇总）0524 2" xfId="6918"/>
    <cellStyle name="差_县市旗测算20080508_不含人员经费系数_财力性转移支付2010年预算参考数" xfId="6919"/>
    <cellStyle name="差_县市旗测算20080508_不含人员经费系数_财力性转移支付2010年预算参考数 2" xfId="6920"/>
    <cellStyle name="差_县市旗测算20080508_不含人员经费系数_财力性转移支付2010年预算参考数_03_2010年各地区一般预算平衡表" xfId="6921"/>
    <cellStyle name="差_县市旗测算20080508_不含人员经费系数_财力性转移支付2010年预算参考数_03_2010年各地区一般预算平衡表 2" xfId="6922"/>
    <cellStyle name="差_县市旗测算20080508_不含人员经费系数_财力性转移支付2010年预算参考数_03_2010年各地区一般预算平衡表_2010年地方财政一般预算分级平衡情况表（汇总）0524" xfId="6923"/>
    <cellStyle name="差_县市旗测算20080508_不含人员经费系数_财力性转移支付2010年预算参考数_03_2010年各地区一般预算平衡表_2010年地方财政一般预算分级平衡情况表（汇总）0524 2" xfId="6924"/>
    <cellStyle name="差_县市旗测算20080508_不含人员经费系数_财力性转移支付2010年预算参考数_合并" xfId="6925"/>
    <cellStyle name="差_县市旗测算20080508_不含人员经费系数_财力性转移支付2010年预算参考数_合并 2" xfId="6926"/>
    <cellStyle name="差_县市旗测算20080508_不含人员经费系数_财力性转移支付2010年预算参考数_华东" xfId="6927"/>
    <cellStyle name="差_县市旗测算20080508_不含人员经费系数_财力性转移支付2010年预算参考数_华东 2" xfId="6928"/>
    <cellStyle name="差_县市旗测算20080508_不含人员经费系数_财力性转移支付2010年预算参考数_隋心对账单定稿0514" xfId="6929"/>
    <cellStyle name="差_县市旗测算20080508_不含人员经费系数_财力性转移支付2010年预算参考数_隋心对账单定稿0514 2" xfId="6930"/>
    <cellStyle name="差_县市旗测算20080508_不含人员经费系数_合并" xfId="6931"/>
    <cellStyle name="差_县市旗测算20080508_不含人员经费系数_合并 2" xfId="6932"/>
    <cellStyle name="差_县市旗测算20080508_不含人员经费系数_华东" xfId="6933"/>
    <cellStyle name="差_县市旗测算20080508_不含人员经费系数_华东 2" xfId="6934"/>
    <cellStyle name="差_县市旗测算20080508_不含人员经费系数_隋心对账单定稿0514" xfId="6935"/>
    <cellStyle name="差_县市旗测算20080508_不含人员经费系数_隋心对账单定稿0514 2" xfId="6936"/>
    <cellStyle name="差_县市旗测算20080508_财力性转移支付2010年预算参考数" xfId="6937"/>
    <cellStyle name="差_县市旗测算20080508_财力性转移支付2010年预算参考数 2" xfId="6938"/>
    <cellStyle name="差_县市旗测算20080508_财力性转移支付2010年预算参考数_03_2010年各地区一般预算平衡表" xfId="6939"/>
    <cellStyle name="差_县市旗测算20080508_财力性转移支付2010年预算参考数_03_2010年各地区一般预算平衡表 2" xfId="6940"/>
    <cellStyle name="差_县市旗测算20080508_财力性转移支付2010年预算参考数_03_2010年各地区一般预算平衡表_2010年地方财政一般预算分级平衡情况表（汇总）0524" xfId="6941"/>
    <cellStyle name="差_县市旗测算20080508_财力性转移支付2010年预算参考数_03_2010年各地区一般预算平衡表_2010年地方财政一般预算分级平衡情况表（汇总）0524 2" xfId="6942"/>
    <cellStyle name="差_县市旗测算20080508_财力性转移支付2010年预算参考数_合并" xfId="6943"/>
    <cellStyle name="差_县市旗测算20080508_财力性转移支付2010年预算参考数_合并 2" xfId="6944"/>
    <cellStyle name="差_县市旗测算20080508_财力性转移支付2010年预算参考数_华东" xfId="6945"/>
    <cellStyle name="差_县市旗测算20080508_财力性转移支付2010年预算参考数_华东 2" xfId="6946"/>
    <cellStyle name="差_县市旗测算20080508_财力性转移支付2010年预算参考数_隋心对账单定稿0514" xfId="6947"/>
    <cellStyle name="差_县市旗测算20080508_财力性转移支付2010年预算参考数_隋心对账单定稿0514 2" xfId="6948"/>
    <cellStyle name="差_县市旗测算20080508_合并" xfId="6949"/>
    <cellStyle name="差_县市旗测算20080508_合并 2" xfId="6950"/>
    <cellStyle name="差_县市旗测算20080508_华东" xfId="6951"/>
    <cellStyle name="差_县市旗测算20080508_华东 2" xfId="6952"/>
    <cellStyle name="差_县市旗测算20080508_民生政策最低支出需求" xfId="6953"/>
    <cellStyle name="差_县市旗测算20080508_民生政策最低支出需求 2" xfId="6954"/>
    <cellStyle name="差_县市旗测算20080508_民生政策最低支出需求 3" xfId="6955"/>
    <cellStyle name="差_县市旗测算20080508_民生政策最低支出需求_03_2010年各地区一般预算平衡表" xfId="6956"/>
    <cellStyle name="差_县市旗测算20080508_民生政策最低支出需求_03_2010年各地区一般预算平衡表 2" xfId="6957"/>
    <cellStyle name="差_县市旗测算20080508_民生政策最低支出需求_03_2010年各地区一般预算平衡表_2010年地方财政一般预算分级平衡情况表（汇总）0524" xfId="6958"/>
    <cellStyle name="差_县市旗测算20080508_民生政策最低支出需求_03_2010年各地区一般预算平衡表_2010年地方财政一般预算分级平衡情况表（汇总）0524 2" xfId="6959"/>
    <cellStyle name="差_县市旗测算20080508_民生政策最低支出需求_财力性转移支付2010年预算参考数" xfId="6960"/>
    <cellStyle name="差_县市旗测算20080508_民生政策最低支出需求_财力性转移支付2010年预算参考数 2" xfId="6961"/>
    <cellStyle name="差_县市旗测算20080508_民生政策最低支出需求_财力性转移支付2010年预算参考数_03_2010年各地区一般预算平衡表" xfId="6962"/>
    <cellStyle name="差_县市旗测算20080508_民生政策最低支出需求_财力性转移支付2010年预算参考数_03_2010年各地区一般预算平衡表 2" xfId="6963"/>
    <cellStyle name="差_县市旗测算20080508_民生政策最低支出需求_财力性转移支付2010年预算参考数_03_2010年各地区一般预算平衡表_2010年地方财政一般预算分级平衡情况表（汇总）0524" xfId="6964"/>
    <cellStyle name="差_县市旗测算20080508_民生政策最低支出需求_财力性转移支付2010年预算参考数_03_2010年各地区一般预算平衡表_2010年地方财政一般预算分级平衡情况表（汇总）0524 2" xfId="6965"/>
    <cellStyle name="差_县市旗测算20080508_民生政策最低支出需求_财力性转移支付2010年预算参考数_合并" xfId="6966"/>
    <cellStyle name="差_县市旗测算20080508_民生政策最低支出需求_财力性转移支付2010年预算参考数_合并 2" xfId="6967"/>
    <cellStyle name="差_县市旗测算20080508_民生政策最低支出需求_财力性转移支付2010年预算参考数_华东" xfId="6968"/>
    <cellStyle name="差_县市旗测算20080508_民生政策最低支出需求_财力性转移支付2010年预算参考数_华东 2" xfId="6969"/>
    <cellStyle name="差_县市旗测算20080508_民生政策最低支出需求_财力性转移支付2010年预算参考数_隋心对账单定稿0514" xfId="6970"/>
    <cellStyle name="差_县市旗测算20080508_民生政策最低支出需求_财力性转移支付2010年预算参考数_隋心对账单定稿0514 2" xfId="6971"/>
    <cellStyle name="差_县市旗测算20080508_民生政策最低支出需求_合并" xfId="6972"/>
    <cellStyle name="差_县市旗测算20080508_民生政策最低支出需求_合并 2" xfId="6973"/>
    <cellStyle name="差_县市旗测算20080508_民生政策最低支出需求_华东" xfId="6974"/>
    <cellStyle name="差_县市旗测算20080508_民生政策最低支出需求_华东 2" xfId="6975"/>
    <cellStyle name="差_县市旗测算20080508_民生政策最低支出需求_隋心对账单定稿0514" xfId="6976"/>
    <cellStyle name="差_县市旗测算20080508_民生政策最低支出需求_隋心对账单定稿0514 2" xfId="6977"/>
    <cellStyle name="差_县市旗测算20080508_隋心对账单定稿0514" xfId="6978"/>
    <cellStyle name="差_县市旗测算20080508_隋心对账单定稿0514 2" xfId="6979"/>
    <cellStyle name="差_县市旗测算20080508_县市旗测算-新科目（含人口规模效应）" xfId="6980"/>
    <cellStyle name="差_县市旗测算20080508_县市旗测算-新科目（含人口规模效应） 2" xfId="6981"/>
    <cellStyle name="差_县市旗测算20080508_县市旗测算-新科目（含人口规模效应） 3" xfId="6982"/>
    <cellStyle name="差_县市旗测算20080508_县市旗测算-新科目（含人口规模效应）_03_2010年各地区一般预算平衡表" xfId="6983"/>
    <cellStyle name="差_县市旗测算20080508_县市旗测算-新科目（含人口规模效应）_03_2010年各地区一般预算平衡表 2" xfId="6984"/>
    <cellStyle name="差_县市旗测算20080508_县市旗测算-新科目（含人口规模效应）_03_2010年各地区一般预算平衡表_2010年地方财政一般预算分级平衡情况表（汇总）0524" xfId="6985"/>
    <cellStyle name="差_县市旗测算20080508_县市旗测算-新科目（含人口规模效应）_03_2010年各地区一般预算平衡表_2010年地方财政一般预算分级平衡情况表（汇总）0524 2" xfId="6986"/>
    <cellStyle name="差_县市旗测算20080508_县市旗测算-新科目（含人口规模效应）_财力性转移支付2010年预算参考数" xfId="6987"/>
    <cellStyle name="差_县市旗测算20080508_县市旗测算-新科目（含人口规模效应）_财力性转移支付2010年预算参考数 2" xfId="6988"/>
    <cellStyle name="差_县市旗测算20080508_县市旗测算-新科目（含人口规模效应）_财力性转移支付2010年预算参考数_03_2010年各地区一般预算平衡表" xfId="6989"/>
    <cellStyle name="差_县市旗测算20080508_县市旗测算-新科目（含人口规模效应）_财力性转移支付2010年预算参考数_03_2010年各地区一般预算平衡表 2" xfId="6990"/>
    <cellStyle name="差_县市旗测算20080508_县市旗测算-新科目（含人口规模效应）_财力性转移支付2010年预算参考数_03_2010年各地区一般预算平衡表_2010年地方财政一般预算分级平衡情况表（汇总）0524" xfId="6991"/>
    <cellStyle name="差_县市旗测算20080508_县市旗测算-新科目（含人口规模效应）_财力性转移支付2010年预算参考数_03_2010年各地区一般预算平衡表_2010年地方财政一般预算分级平衡情况表（汇总）0524 2" xfId="6992"/>
    <cellStyle name="差_县市旗测算20080508_县市旗测算-新科目（含人口规模效应）_财力性转移支付2010年预算参考数_合并" xfId="6993"/>
    <cellStyle name="差_县市旗测算20080508_县市旗测算-新科目（含人口规模效应）_财力性转移支付2010年预算参考数_合并 2" xfId="6994"/>
    <cellStyle name="差_县市旗测算20080508_县市旗测算-新科目（含人口规模效应）_财力性转移支付2010年预算参考数_华东" xfId="6995"/>
    <cellStyle name="差_县市旗测算20080508_县市旗测算-新科目（含人口规模效应）_财力性转移支付2010年预算参考数_华东 2" xfId="6996"/>
    <cellStyle name="差_县市旗测算20080508_县市旗测算-新科目（含人口规模效应）_财力性转移支付2010年预算参考数_隋心对账单定稿0514" xfId="6997"/>
    <cellStyle name="差_县市旗测算20080508_县市旗测算-新科目（含人口规模效应）_财力性转移支付2010年预算参考数_隋心对账单定稿0514 2" xfId="6998"/>
    <cellStyle name="差_县市旗测算20080508_县市旗测算-新科目（含人口规模效应）_合并" xfId="6999"/>
    <cellStyle name="差_县市旗测算20080508_县市旗测算-新科目（含人口规模效应）_合并 2" xfId="7000"/>
    <cellStyle name="差_县市旗测算20080508_县市旗测算-新科目（含人口规模效应）_华东" xfId="7001"/>
    <cellStyle name="差_县市旗测算20080508_县市旗测算-新科目（含人口规模效应）_华东 2" xfId="7002"/>
    <cellStyle name="差_县市旗测算20080508_县市旗测算-新科目（含人口规模效应）_隋心对账单定稿0514" xfId="7003"/>
    <cellStyle name="差_县市旗测算20080508_县市旗测算-新科目（含人口规模效应）_隋心对账单定稿0514 2" xfId="7004"/>
    <cellStyle name="差_县市旗测算-新科目（20080626）" xfId="7005"/>
    <cellStyle name="差_县市旗测算-新科目（20080626） 2" xfId="7006"/>
    <cellStyle name="差_县市旗测算-新科目（20080626） 3" xfId="7007"/>
    <cellStyle name="差_县市旗测算-新科目（20080626）_03_2010年各地区一般预算平衡表" xfId="7008"/>
    <cellStyle name="差_县市旗测算-新科目（20080626）_03_2010年各地区一般预算平衡表 2" xfId="7009"/>
    <cellStyle name="差_县市旗测算-新科目（20080626）_03_2010年各地区一般预算平衡表_2010年地方财政一般预算分级平衡情况表（汇总）0524" xfId="7010"/>
    <cellStyle name="差_县市旗测算-新科目（20080626）_03_2010年各地区一般预算平衡表_2010年地方财政一般预算分级平衡情况表（汇总）0524 2" xfId="7011"/>
    <cellStyle name="差_县市旗测算-新科目（20080626）_不含人员经费系数" xfId="7012"/>
    <cellStyle name="差_县市旗测算-新科目（20080626）_不含人员经费系数 2" xfId="7013"/>
    <cellStyle name="差_县市旗测算-新科目（20080626）_不含人员经费系数 3" xfId="7014"/>
    <cellStyle name="差_县市旗测算-新科目（20080626）_不含人员经费系数_03_2010年各地区一般预算平衡表" xfId="7015"/>
    <cellStyle name="差_县市旗测算-新科目（20080626）_不含人员经费系数_03_2010年各地区一般预算平衡表 2" xfId="7016"/>
    <cellStyle name="差_县市旗测算-新科目（20080626）_不含人员经费系数_03_2010年各地区一般预算平衡表_2010年地方财政一般预算分级平衡情况表（汇总）0524" xfId="7017"/>
    <cellStyle name="差_县市旗测算-新科目（20080626）_不含人员经费系数_03_2010年各地区一般预算平衡表_2010年地方财政一般预算分级平衡情况表（汇总）0524 2" xfId="7018"/>
    <cellStyle name="差_县市旗测算-新科目（20080626）_不含人员经费系数_财力性转移支付2010年预算参考数" xfId="7019"/>
    <cellStyle name="差_县市旗测算-新科目（20080626）_不含人员经费系数_财力性转移支付2010年预算参考数 2" xfId="7020"/>
    <cellStyle name="差_县市旗测算-新科目（20080626）_不含人员经费系数_财力性转移支付2010年预算参考数_03_2010年各地区一般预算平衡表" xfId="7021"/>
    <cellStyle name="差_县市旗测算-新科目（20080626）_不含人员经费系数_财力性转移支付2010年预算参考数_03_2010年各地区一般预算平衡表 2" xfId="7022"/>
    <cellStyle name="差_县市旗测算-新科目（20080626）_不含人员经费系数_财力性转移支付2010年预算参考数_03_2010年各地区一般预算平衡表_2010年地方财政一般预算分级平衡情况表（汇总）0524" xfId="7023"/>
    <cellStyle name="差_县市旗测算-新科目（20080626）_不含人员经费系数_财力性转移支付2010年预算参考数_03_2010年各地区一般预算平衡表_2010年地方财政一般预算分级平衡情况表（汇总）0524 2" xfId="7024"/>
    <cellStyle name="差_县市旗测算-新科目（20080626）_不含人员经费系数_财力性转移支付2010年预算参考数_合并" xfId="7025"/>
    <cellStyle name="差_县市旗测算-新科目（20080626）_不含人员经费系数_财力性转移支付2010年预算参考数_合并 2" xfId="7026"/>
    <cellStyle name="差_县市旗测算-新科目（20080626）_不含人员经费系数_财力性转移支付2010年预算参考数_华东" xfId="7027"/>
    <cellStyle name="差_县市旗测算-新科目（20080626）_不含人员经费系数_财力性转移支付2010年预算参考数_华东 2" xfId="7028"/>
    <cellStyle name="差_县市旗测算-新科目（20080626）_不含人员经费系数_财力性转移支付2010年预算参考数_隋心对账单定稿0514" xfId="7029"/>
    <cellStyle name="差_县市旗测算-新科目（20080626）_不含人员经费系数_财力性转移支付2010年预算参考数_隋心对账单定稿0514 2" xfId="7030"/>
    <cellStyle name="差_县市旗测算-新科目（20080626）_不含人员经费系数_合并" xfId="7031"/>
    <cellStyle name="差_县市旗测算-新科目（20080626）_不含人员经费系数_合并 2" xfId="7032"/>
    <cellStyle name="差_县市旗测算-新科目（20080626）_不含人员经费系数_华东" xfId="7033"/>
    <cellStyle name="差_县市旗测算-新科目（20080626）_不含人员经费系数_华东 2" xfId="7034"/>
    <cellStyle name="差_县市旗测算-新科目（20080626）_不含人员经费系数_隋心对账单定稿0514" xfId="7035"/>
    <cellStyle name="差_县市旗测算-新科目（20080626）_不含人员经费系数_隋心对账单定稿0514 2" xfId="7036"/>
    <cellStyle name="差_县市旗测算-新科目（20080626）_财力性转移支付2010年预算参考数" xfId="7037"/>
    <cellStyle name="差_县市旗测算-新科目（20080626）_财力性转移支付2010年预算参考数 2" xfId="7038"/>
    <cellStyle name="差_县市旗测算-新科目（20080626）_财力性转移支付2010年预算参考数_03_2010年各地区一般预算平衡表" xfId="7039"/>
    <cellStyle name="差_县市旗测算-新科目（20080626）_财力性转移支付2010年预算参考数_03_2010年各地区一般预算平衡表 2" xfId="7040"/>
    <cellStyle name="差_县市旗测算-新科目（20080626）_财力性转移支付2010年预算参考数_03_2010年各地区一般预算平衡表_2010年地方财政一般预算分级平衡情况表（汇总）0524" xfId="7041"/>
    <cellStyle name="差_县市旗测算-新科目（20080626）_财力性转移支付2010年预算参考数_03_2010年各地区一般预算平衡表_2010年地方财政一般预算分级平衡情况表（汇总）0524 2" xfId="7042"/>
    <cellStyle name="差_县市旗测算-新科目（20080626）_财力性转移支付2010年预算参考数_合并" xfId="7043"/>
    <cellStyle name="差_县市旗测算-新科目（20080626）_财力性转移支付2010年预算参考数_合并 2" xfId="7044"/>
    <cellStyle name="差_县市旗测算-新科目（20080626）_财力性转移支付2010年预算参考数_华东" xfId="7045"/>
    <cellStyle name="差_县市旗测算-新科目（20080626）_财力性转移支付2010年预算参考数_华东 2" xfId="7046"/>
    <cellStyle name="差_县市旗测算-新科目（20080626）_财力性转移支付2010年预算参考数_隋心对账单定稿0514" xfId="7047"/>
    <cellStyle name="差_县市旗测算-新科目（20080626）_财力性转移支付2010年预算参考数_隋心对账单定稿0514 2" xfId="7048"/>
    <cellStyle name="差_县市旗测算-新科目（20080626）_合并" xfId="7049"/>
    <cellStyle name="差_县市旗测算-新科目（20080626）_合并 2" xfId="7050"/>
    <cellStyle name="差_县市旗测算-新科目（20080626）_华东" xfId="7051"/>
    <cellStyle name="差_县市旗测算-新科目（20080626）_华东 2" xfId="7052"/>
    <cellStyle name="差_县市旗测算-新科目（20080626）_民生政策最低支出需求" xfId="7053"/>
    <cellStyle name="差_县市旗测算-新科目（20080626）_民生政策最低支出需求 2" xfId="7054"/>
    <cellStyle name="差_县市旗测算-新科目（20080626）_民生政策最低支出需求 3" xfId="7055"/>
    <cellStyle name="差_县市旗测算-新科目（20080626）_民生政策最低支出需求_03_2010年各地区一般预算平衡表" xfId="7056"/>
    <cellStyle name="差_县市旗测算-新科目（20080626）_民生政策最低支出需求_03_2010年各地区一般预算平衡表 2" xfId="7057"/>
    <cellStyle name="差_县市旗测算-新科目（20080626）_民生政策最低支出需求_03_2010年各地区一般预算平衡表_2010年地方财政一般预算分级平衡情况表（汇总）0524" xfId="7058"/>
    <cellStyle name="差_县市旗测算-新科目（20080626）_民生政策最低支出需求_03_2010年各地区一般预算平衡表_2010年地方财政一般预算分级平衡情况表（汇总）0524 2" xfId="7059"/>
    <cellStyle name="差_县市旗测算-新科目（20080626）_民生政策最低支出需求_财力性转移支付2010年预算参考数" xfId="7060"/>
    <cellStyle name="差_县市旗测算-新科目（20080626）_民生政策最低支出需求_财力性转移支付2010年预算参考数 2" xfId="7061"/>
    <cellStyle name="差_县市旗测算-新科目（20080626）_民生政策最低支出需求_财力性转移支付2010年预算参考数_03_2010年各地区一般预算平衡表" xfId="7062"/>
    <cellStyle name="差_县市旗测算-新科目（20080626）_民生政策最低支出需求_财力性转移支付2010年预算参考数_03_2010年各地区一般预算平衡表 2" xfId="7063"/>
    <cellStyle name="差_县市旗测算-新科目（20080626）_民生政策最低支出需求_财力性转移支付2010年预算参考数_03_2010年各地区一般预算平衡表_2010年地方财政一般预算分级平衡情况表（汇总）0524" xfId="7064"/>
    <cellStyle name="差_县市旗测算-新科目（20080626）_民生政策最低支出需求_财力性转移支付2010年预算参考数_03_2010年各地区一般预算平衡表_2010年地方财政一般预算分级平衡情况表（汇总）0524 2" xfId="7065"/>
    <cellStyle name="差_县市旗测算-新科目（20080626）_民生政策最低支出需求_财力性转移支付2010年预算参考数_合并" xfId="7066"/>
    <cellStyle name="差_县市旗测算-新科目（20080626）_民生政策最低支出需求_财力性转移支付2010年预算参考数_合并 2" xfId="7067"/>
    <cellStyle name="差_县市旗测算-新科目（20080626）_民生政策最低支出需求_财力性转移支付2010年预算参考数_华东" xfId="7068"/>
    <cellStyle name="差_县市旗测算-新科目（20080626）_民生政策最低支出需求_财力性转移支付2010年预算参考数_华东 2" xfId="7069"/>
    <cellStyle name="差_县市旗测算-新科目（20080626）_民生政策最低支出需求_财力性转移支付2010年预算参考数_隋心对账单定稿0514" xfId="7070"/>
    <cellStyle name="差_县市旗测算-新科目（20080626）_民生政策最低支出需求_财力性转移支付2010年预算参考数_隋心对账单定稿0514 2" xfId="7071"/>
    <cellStyle name="差_县市旗测算-新科目（20080626）_民生政策最低支出需求_合并" xfId="7072"/>
    <cellStyle name="差_县市旗测算-新科目（20080626）_民生政策最低支出需求_合并 2" xfId="7073"/>
    <cellStyle name="差_县市旗测算-新科目（20080626）_民生政策最低支出需求_华东" xfId="7074"/>
    <cellStyle name="差_县市旗测算-新科目（20080626）_民生政策最低支出需求_华东 2" xfId="7075"/>
    <cellStyle name="差_县市旗测算-新科目（20080626）_民生政策最低支出需求_隋心对账单定稿0514" xfId="7076"/>
    <cellStyle name="差_县市旗测算-新科目（20080626）_民生政策最低支出需求_隋心对账单定稿0514 2" xfId="7077"/>
    <cellStyle name="差_县市旗测算-新科目（20080626）_隋心对账单定稿0514" xfId="7078"/>
    <cellStyle name="差_县市旗测算-新科目（20080626）_隋心对账单定稿0514 2" xfId="7079"/>
    <cellStyle name="差_县市旗测算-新科目（20080626）_县市旗测算-新科目（含人口规模效应）" xfId="7080"/>
    <cellStyle name="差_县市旗测算-新科目（20080626）_县市旗测算-新科目（含人口规模效应） 2" xfId="7081"/>
    <cellStyle name="差_县市旗测算-新科目（20080626）_县市旗测算-新科目（含人口规模效应） 3" xfId="7082"/>
    <cellStyle name="差_县市旗测算-新科目（20080626）_县市旗测算-新科目（含人口规模效应）_03_2010年各地区一般预算平衡表" xfId="7083"/>
    <cellStyle name="差_县市旗测算-新科目（20080626）_县市旗测算-新科目（含人口规模效应）_03_2010年各地区一般预算平衡表 2" xfId="7084"/>
    <cellStyle name="差_县市旗测算-新科目（20080626）_县市旗测算-新科目（含人口规模效应）_03_2010年各地区一般预算平衡表_2010年地方财政一般预算分级平衡情况表（汇总）0524" xfId="7085"/>
    <cellStyle name="差_县市旗测算-新科目（20080626）_县市旗测算-新科目（含人口规模效应）_03_2010年各地区一般预算平衡表_2010年地方财政一般预算分级平衡情况表（汇总）0524 2" xfId="7086"/>
    <cellStyle name="差_县市旗测算-新科目（20080626）_县市旗测算-新科目（含人口规模效应）_财力性转移支付2010年预算参考数" xfId="7087"/>
    <cellStyle name="差_县市旗测算-新科目（20080626）_县市旗测算-新科目（含人口规模效应）_财力性转移支付2010年预算参考数 2" xfId="7088"/>
    <cellStyle name="差_县市旗测算-新科目（20080626）_县市旗测算-新科目（含人口规模效应）_财力性转移支付2010年预算参考数_03_2010年各地区一般预算平衡表" xfId="7089"/>
    <cellStyle name="差_县市旗测算-新科目（20080626）_县市旗测算-新科目（含人口规模效应）_财力性转移支付2010年预算参考数_03_2010年各地区一般预算平衡表 2" xfId="7090"/>
    <cellStyle name="差_县市旗测算-新科目（20080626）_县市旗测算-新科目（含人口规模效应）_财力性转移支付2010年预算参考数_03_2010年各地区一般预算平衡表_2010年地方财政一般预算分级平衡情况表（汇总）0524" xfId="7091"/>
    <cellStyle name="差_县市旗测算-新科目（20080626）_县市旗测算-新科目（含人口规模效应）_财力性转移支付2010年预算参考数_03_2010年各地区一般预算平衡表_2010年地方财政一般预算分级平衡情况表（汇总）0524 2" xfId="7092"/>
    <cellStyle name="差_县市旗测算-新科目（20080626）_县市旗测算-新科目（含人口规模效应）_财力性转移支付2010年预算参考数_合并" xfId="7093"/>
    <cellStyle name="差_县市旗测算-新科目（20080626）_县市旗测算-新科目（含人口规模效应）_财力性转移支付2010年预算参考数_合并 2" xfId="7094"/>
    <cellStyle name="差_县市旗测算-新科目（20080626）_县市旗测算-新科目（含人口规模效应）_财力性转移支付2010年预算参考数_华东" xfId="7095"/>
    <cellStyle name="差_县市旗测算-新科目（20080626）_县市旗测算-新科目（含人口规模效应）_财力性转移支付2010年预算参考数_华东 2" xfId="7096"/>
    <cellStyle name="差_县市旗测算-新科目（20080626）_县市旗测算-新科目（含人口规模效应）_财力性转移支付2010年预算参考数_隋心对账单定稿0514" xfId="7097"/>
    <cellStyle name="差_县市旗测算-新科目（20080626）_县市旗测算-新科目（含人口规模效应）_财力性转移支付2010年预算参考数_隋心对账单定稿0514 2" xfId="7098"/>
    <cellStyle name="差_县市旗测算-新科目（20080626）_县市旗测算-新科目（含人口规模效应）_合并" xfId="7099"/>
    <cellStyle name="差_县市旗测算-新科目（20080626）_县市旗测算-新科目（含人口规模效应）_合并 2" xfId="7100"/>
    <cellStyle name="差_县市旗测算-新科目（20080626）_县市旗测算-新科目（含人口规模效应）_华东" xfId="7101"/>
    <cellStyle name="差_县市旗测算-新科目（20080626）_县市旗测算-新科目（含人口规模效应）_华东 2" xfId="7102"/>
    <cellStyle name="差_县市旗测算-新科目（20080626）_县市旗测算-新科目（含人口规模效应）_隋心对账单定稿0514" xfId="7103"/>
    <cellStyle name="差_县市旗测算-新科目（20080626）_县市旗测算-新科目（含人口规模效应）_隋心对账单定稿0514 2" xfId="7104"/>
    <cellStyle name="差_县市旗测算-新科目（20080627）" xfId="7105"/>
    <cellStyle name="差_县市旗测算-新科目（20080627） 2" xfId="7106"/>
    <cellStyle name="差_县市旗测算-新科目（20080627） 3" xfId="7107"/>
    <cellStyle name="差_县市旗测算-新科目（20080627）_03_2010年各地区一般预算平衡表" xfId="7108"/>
    <cellStyle name="差_县市旗测算-新科目（20080627）_03_2010年各地区一般预算平衡表 2" xfId="7109"/>
    <cellStyle name="差_县市旗测算-新科目（20080627）_03_2010年各地区一般预算平衡表_2010年地方财政一般预算分级平衡情况表（汇总）0524" xfId="7110"/>
    <cellStyle name="差_县市旗测算-新科目（20080627）_03_2010年各地区一般预算平衡表_2010年地方财政一般预算分级平衡情况表（汇总）0524 2" xfId="7111"/>
    <cellStyle name="差_县市旗测算-新科目（20080627）_不含人员经费系数" xfId="7112"/>
    <cellStyle name="差_县市旗测算-新科目（20080627）_不含人员经费系数 2" xfId="7113"/>
    <cellStyle name="差_县市旗测算-新科目（20080627）_不含人员经费系数 3" xfId="7114"/>
    <cellStyle name="差_县市旗测算-新科目（20080627）_不含人员经费系数_03_2010年各地区一般预算平衡表" xfId="7115"/>
    <cellStyle name="差_县市旗测算-新科目（20080627）_不含人员经费系数_03_2010年各地区一般预算平衡表 2" xfId="7116"/>
    <cellStyle name="差_县市旗测算-新科目（20080627）_不含人员经费系数_03_2010年各地区一般预算平衡表_2010年地方财政一般预算分级平衡情况表（汇总）0524" xfId="7117"/>
    <cellStyle name="差_县市旗测算-新科目（20080627）_不含人员经费系数_03_2010年各地区一般预算平衡表_2010年地方财政一般预算分级平衡情况表（汇总）0524 2" xfId="7118"/>
    <cellStyle name="差_县市旗测算-新科目（20080627）_不含人员经费系数_财力性转移支付2010年预算参考数" xfId="7119"/>
    <cellStyle name="差_县市旗测算-新科目（20080627）_不含人员经费系数_财力性转移支付2010年预算参考数 2" xfId="7120"/>
    <cellStyle name="差_县市旗测算-新科目（20080627）_不含人员经费系数_财力性转移支付2010年预算参考数_03_2010年各地区一般预算平衡表" xfId="7121"/>
    <cellStyle name="差_县市旗测算-新科目（20080627）_不含人员经费系数_财力性转移支付2010年预算参考数_03_2010年各地区一般预算平衡表 2" xfId="7122"/>
    <cellStyle name="差_县市旗测算-新科目（20080627）_不含人员经费系数_财力性转移支付2010年预算参考数_03_2010年各地区一般预算平衡表_2010年地方财政一般预算分级平衡情况表（汇总）0524" xfId="7123"/>
    <cellStyle name="差_县市旗测算-新科目（20080627）_不含人员经费系数_财力性转移支付2010年预算参考数_03_2010年各地区一般预算平衡表_2010年地方财政一般预算分级平衡情况表（汇总）0524 2" xfId="7124"/>
    <cellStyle name="差_县市旗测算-新科目（20080627）_不含人员经费系数_财力性转移支付2010年预算参考数_合并" xfId="7125"/>
    <cellStyle name="差_县市旗测算-新科目（20080627）_不含人员经费系数_财力性转移支付2010年预算参考数_合并 2" xfId="7126"/>
    <cellStyle name="差_县市旗测算-新科目（20080627）_不含人员经费系数_财力性转移支付2010年预算参考数_华东" xfId="7127"/>
    <cellStyle name="差_县市旗测算-新科目（20080627）_不含人员经费系数_财力性转移支付2010年预算参考数_华东 2" xfId="7128"/>
    <cellStyle name="差_县市旗测算-新科目（20080627）_不含人员经费系数_财力性转移支付2010年预算参考数_隋心对账单定稿0514" xfId="7129"/>
    <cellStyle name="差_县市旗测算-新科目（20080627）_不含人员经费系数_财力性转移支付2010年预算参考数_隋心对账单定稿0514 2" xfId="7130"/>
    <cellStyle name="差_县市旗测算-新科目（20080627）_不含人员经费系数_合并" xfId="7131"/>
    <cellStyle name="差_县市旗测算-新科目（20080627）_不含人员经费系数_合并 2" xfId="7132"/>
    <cellStyle name="差_县市旗测算-新科目（20080627）_不含人员经费系数_华东" xfId="7133"/>
    <cellStyle name="差_县市旗测算-新科目（20080627）_不含人员经费系数_华东 2" xfId="7134"/>
    <cellStyle name="差_县市旗测算-新科目（20080627）_不含人员经费系数_隋心对账单定稿0514" xfId="7135"/>
    <cellStyle name="差_县市旗测算-新科目（20080627）_不含人员经费系数_隋心对账单定稿0514 2" xfId="7136"/>
    <cellStyle name="差_县市旗测算-新科目（20080627）_财力性转移支付2010年预算参考数" xfId="7137"/>
    <cellStyle name="差_县市旗测算-新科目（20080627）_财力性转移支付2010年预算参考数 2" xfId="7138"/>
    <cellStyle name="差_县市旗测算-新科目（20080627）_财力性转移支付2010年预算参考数_03_2010年各地区一般预算平衡表" xfId="7139"/>
    <cellStyle name="差_县市旗测算-新科目（20080627）_财力性转移支付2010年预算参考数_03_2010年各地区一般预算平衡表 2" xfId="7140"/>
    <cellStyle name="差_县市旗测算-新科目（20080627）_财力性转移支付2010年预算参考数_03_2010年各地区一般预算平衡表_2010年地方财政一般预算分级平衡情况表（汇总）0524" xfId="7141"/>
    <cellStyle name="差_县市旗测算-新科目（20080627）_财力性转移支付2010年预算参考数_03_2010年各地区一般预算平衡表_2010年地方财政一般预算分级平衡情况表（汇总）0524 2" xfId="7142"/>
    <cellStyle name="差_县市旗测算-新科目（20080627）_财力性转移支付2010年预算参考数_合并" xfId="7143"/>
    <cellStyle name="差_县市旗测算-新科目（20080627）_财力性转移支付2010年预算参考数_合并 2" xfId="7144"/>
    <cellStyle name="差_县市旗测算-新科目（20080627）_财力性转移支付2010年预算参考数_华东" xfId="7145"/>
    <cellStyle name="差_县市旗测算-新科目（20080627）_财力性转移支付2010年预算参考数_华东 2" xfId="7146"/>
    <cellStyle name="差_县市旗测算-新科目（20080627）_财力性转移支付2010年预算参考数_隋心对账单定稿0514" xfId="7147"/>
    <cellStyle name="差_县市旗测算-新科目（20080627）_财力性转移支付2010年预算参考数_隋心对账单定稿0514 2" xfId="7148"/>
    <cellStyle name="差_县市旗测算-新科目（20080627）_合并" xfId="7149"/>
    <cellStyle name="差_县市旗测算-新科目（20080627）_合并 2" xfId="7150"/>
    <cellStyle name="差_县市旗测算-新科目（20080627）_华东" xfId="7151"/>
    <cellStyle name="差_县市旗测算-新科目（20080627）_华东 2" xfId="7152"/>
    <cellStyle name="差_县市旗测算-新科目（20080627）_民生政策最低支出需求" xfId="7153"/>
    <cellStyle name="差_县市旗测算-新科目（20080627）_民生政策最低支出需求 2" xfId="7154"/>
    <cellStyle name="差_县市旗测算-新科目（20080627）_民生政策最低支出需求 3" xfId="7155"/>
    <cellStyle name="差_县市旗测算-新科目（20080627）_民生政策最低支出需求_03_2010年各地区一般预算平衡表" xfId="7156"/>
    <cellStyle name="差_县市旗测算-新科目（20080627）_民生政策最低支出需求_03_2010年各地区一般预算平衡表 2" xfId="7157"/>
    <cellStyle name="差_县市旗测算-新科目（20080627）_民生政策最低支出需求_03_2010年各地区一般预算平衡表_2010年地方财政一般预算分级平衡情况表（汇总）0524" xfId="7158"/>
    <cellStyle name="差_县市旗测算-新科目（20080627）_民生政策最低支出需求_03_2010年各地区一般预算平衡表_2010年地方财政一般预算分级平衡情况表（汇总）0524 2" xfId="7159"/>
    <cellStyle name="差_县市旗测算-新科目（20080627）_民生政策最低支出需求_财力性转移支付2010年预算参考数" xfId="7160"/>
    <cellStyle name="差_县市旗测算-新科目（20080627）_民生政策最低支出需求_财力性转移支付2010年预算参考数 2" xfId="7161"/>
    <cellStyle name="差_县市旗测算-新科目（20080627）_民生政策最低支出需求_财力性转移支付2010年预算参考数_03_2010年各地区一般预算平衡表" xfId="7162"/>
    <cellStyle name="差_县市旗测算-新科目（20080627）_民生政策最低支出需求_财力性转移支付2010年预算参考数_03_2010年各地区一般预算平衡表 2" xfId="7163"/>
    <cellStyle name="差_县市旗测算-新科目（20080627）_民生政策最低支出需求_财力性转移支付2010年预算参考数_03_2010年各地区一般预算平衡表_2010年地方财政一般预算分级平衡情况表（汇总）0524" xfId="7164"/>
    <cellStyle name="差_县市旗测算-新科目（20080627）_民生政策最低支出需求_财力性转移支付2010年预算参考数_03_2010年各地区一般预算平衡表_2010年地方财政一般预算分级平衡情况表（汇总）0524 2" xfId="7165"/>
    <cellStyle name="差_县市旗测算-新科目（20080627）_民生政策最低支出需求_财力性转移支付2010年预算参考数_合并" xfId="7166"/>
    <cellStyle name="差_县市旗测算-新科目（20080627）_民生政策最低支出需求_财力性转移支付2010年预算参考数_合并 2" xfId="7167"/>
    <cellStyle name="差_县市旗测算-新科目（20080627）_民生政策最低支出需求_财力性转移支付2010年预算参考数_华东" xfId="7168"/>
    <cellStyle name="差_县市旗测算-新科目（20080627）_民生政策最低支出需求_财力性转移支付2010年预算参考数_华东 2" xfId="7169"/>
    <cellStyle name="差_县市旗测算-新科目（20080627）_民生政策最低支出需求_财力性转移支付2010年预算参考数_隋心对账单定稿0514" xfId="7170"/>
    <cellStyle name="差_县市旗测算-新科目（20080627）_民生政策最低支出需求_财力性转移支付2010年预算参考数_隋心对账单定稿0514 2" xfId="7171"/>
    <cellStyle name="差_县市旗测算-新科目（20080627）_民生政策最低支出需求_合并" xfId="7172"/>
    <cellStyle name="差_县市旗测算-新科目（20080627）_民生政策最低支出需求_合并 2" xfId="7173"/>
    <cellStyle name="差_县市旗测算-新科目（20080627）_民生政策最低支出需求_华东" xfId="7174"/>
    <cellStyle name="差_县市旗测算-新科目（20080627）_民生政策最低支出需求_华东 2" xfId="7175"/>
    <cellStyle name="差_县市旗测算-新科目（20080627）_民生政策最低支出需求_隋心对账单定稿0514" xfId="7176"/>
    <cellStyle name="差_县市旗测算-新科目（20080627）_民生政策最低支出需求_隋心对账单定稿0514 2" xfId="7177"/>
    <cellStyle name="差_县市旗测算-新科目（20080627）_隋心对账单定稿0514" xfId="7178"/>
    <cellStyle name="差_县市旗测算-新科目（20080627）_隋心对账单定稿0514 2" xfId="7179"/>
    <cellStyle name="差_县市旗测算-新科目（20080627）_县市旗测算-新科目（含人口规模效应）" xfId="7180"/>
    <cellStyle name="差_县市旗测算-新科目（20080627）_县市旗测算-新科目（含人口规模效应） 2" xfId="7181"/>
    <cellStyle name="差_县市旗测算-新科目（20080627）_县市旗测算-新科目（含人口规模效应） 3" xfId="7182"/>
    <cellStyle name="差_县市旗测算-新科目（20080627）_县市旗测算-新科目（含人口规模效应）_03_2010年各地区一般预算平衡表" xfId="7183"/>
    <cellStyle name="差_县市旗测算-新科目（20080627）_县市旗测算-新科目（含人口规模效应）_03_2010年各地区一般预算平衡表 2" xfId="7184"/>
    <cellStyle name="差_县市旗测算-新科目（20080627）_县市旗测算-新科目（含人口规模效应）_03_2010年各地区一般预算平衡表_2010年地方财政一般预算分级平衡情况表（汇总）0524" xfId="7185"/>
    <cellStyle name="差_县市旗测算-新科目（20080627）_县市旗测算-新科目（含人口规模效应）_03_2010年各地区一般预算平衡表_2010年地方财政一般预算分级平衡情况表（汇总）0524 2" xfId="7186"/>
    <cellStyle name="差_县市旗测算-新科目（20080627）_县市旗测算-新科目（含人口规模效应）_财力性转移支付2010年预算参考数" xfId="7187"/>
    <cellStyle name="差_县市旗测算-新科目（20080627）_县市旗测算-新科目（含人口规模效应）_财力性转移支付2010年预算参考数 2" xfId="7188"/>
    <cellStyle name="差_县市旗测算-新科目（20080627）_县市旗测算-新科目（含人口规模效应）_财力性转移支付2010年预算参考数_03_2010年各地区一般预算平衡表" xfId="7189"/>
    <cellStyle name="差_县市旗测算-新科目（20080627）_县市旗测算-新科目（含人口规模效应）_财力性转移支付2010年预算参考数_03_2010年各地区一般预算平衡表 2" xfId="7190"/>
    <cellStyle name="差_县市旗测算-新科目（20080627）_县市旗测算-新科目（含人口规模效应）_财力性转移支付2010年预算参考数_03_2010年各地区一般预算平衡表_2010年地方财政一般预算分级平衡情况表（汇总）0524" xfId="7191"/>
    <cellStyle name="差_县市旗测算-新科目（20080627）_县市旗测算-新科目（含人口规模效应）_财力性转移支付2010年预算参考数_03_2010年各地区一般预算平衡表_2010年地方财政一般预算分级平衡情况表（汇总）0524 2" xfId="7192"/>
    <cellStyle name="差_县市旗测算-新科目（20080627）_县市旗测算-新科目（含人口规模效应）_财力性转移支付2010年预算参考数_合并" xfId="7193"/>
    <cellStyle name="差_县市旗测算-新科目（20080627）_县市旗测算-新科目（含人口规模效应）_财力性转移支付2010年预算参考数_合并 2" xfId="7194"/>
    <cellStyle name="差_县市旗测算-新科目（20080627）_县市旗测算-新科目（含人口规模效应）_财力性转移支付2010年预算参考数_华东" xfId="7195"/>
    <cellStyle name="差_县市旗测算-新科目（20080627）_县市旗测算-新科目（含人口规模效应）_财力性转移支付2010年预算参考数_华东 2" xfId="7196"/>
    <cellStyle name="差_县市旗测算-新科目（20080627）_县市旗测算-新科目（含人口规模效应）_财力性转移支付2010年预算参考数_隋心对账单定稿0514" xfId="7197"/>
    <cellStyle name="差_县市旗测算-新科目（20080627）_县市旗测算-新科目（含人口规模效应）_财力性转移支付2010年预算参考数_隋心对账单定稿0514 2" xfId="7198"/>
    <cellStyle name="差_县市旗测算-新科目（20080627）_县市旗测算-新科目（含人口规模效应）_合并" xfId="7199"/>
    <cellStyle name="差_县市旗测算-新科目（20080627）_县市旗测算-新科目（含人口规模效应）_合并 2" xfId="7200"/>
    <cellStyle name="差_县市旗测算-新科目（20080627）_县市旗测算-新科目（含人口规模效应）_华东" xfId="7201"/>
    <cellStyle name="差_县市旗测算-新科目（20080627）_县市旗测算-新科目（含人口规模效应）_华东 2" xfId="7202"/>
    <cellStyle name="差_县市旗测算-新科目（20080627）_县市旗测算-新科目（含人口规模效应）_隋心对账单定稿0514" xfId="7203"/>
    <cellStyle name="差_县市旗测算-新科目（20080627）_县市旗测算-新科目（含人口规模效应）_隋心对账单定稿0514 2" xfId="7204"/>
    <cellStyle name="差_一般预算支出口径剔除表" xfId="7205"/>
    <cellStyle name="差_一般预算支出口径剔除表 2" xfId="7206"/>
    <cellStyle name="差_一般预算支出口径剔除表 3" xfId="7207"/>
    <cellStyle name="差_一般预算支出口径剔除表_03_2010年各地区一般预算平衡表" xfId="7208"/>
    <cellStyle name="差_一般预算支出口径剔除表_03_2010年各地区一般预算平衡表 2" xfId="7209"/>
    <cellStyle name="差_一般预算支出口径剔除表_03_2010年各地区一般预算平衡表_2010年地方财政一般预算分级平衡情况表（汇总）0524" xfId="7210"/>
    <cellStyle name="差_一般预算支出口径剔除表_03_2010年各地区一般预算平衡表_2010年地方财政一般预算分级平衡情况表（汇总）0524 2" xfId="7211"/>
    <cellStyle name="差_一般预算支出口径剔除表_财力性转移支付2010年预算参考数" xfId="7212"/>
    <cellStyle name="差_一般预算支出口径剔除表_财力性转移支付2010年预算参考数 2" xfId="7213"/>
    <cellStyle name="差_一般预算支出口径剔除表_财力性转移支付2010年预算参考数_03_2010年各地区一般预算平衡表" xfId="7214"/>
    <cellStyle name="差_一般预算支出口径剔除表_财力性转移支付2010年预算参考数_03_2010年各地区一般预算平衡表 2" xfId="7215"/>
    <cellStyle name="差_一般预算支出口径剔除表_财力性转移支付2010年预算参考数_03_2010年各地区一般预算平衡表_2010年地方财政一般预算分级平衡情况表（汇总）0524" xfId="7216"/>
    <cellStyle name="差_一般预算支出口径剔除表_财力性转移支付2010年预算参考数_03_2010年各地区一般预算平衡表_2010年地方财政一般预算分级平衡情况表（汇总）0524 2" xfId="7217"/>
    <cellStyle name="差_一般预算支出口径剔除表_财力性转移支付2010年预算参考数_合并" xfId="7218"/>
    <cellStyle name="差_一般预算支出口径剔除表_财力性转移支付2010年预算参考数_合并 2" xfId="7219"/>
    <cellStyle name="差_一般预算支出口径剔除表_财力性转移支付2010年预算参考数_华东" xfId="7220"/>
    <cellStyle name="差_一般预算支出口径剔除表_财力性转移支付2010年预算参考数_华东 2" xfId="7221"/>
    <cellStyle name="差_一般预算支出口径剔除表_财力性转移支付2010年预算参考数_隋心对账单定稿0514" xfId="7222"/>
    <cellStyle name="差_一般预算支出口径剔除表_财力性转移支付2010年预算参考数_隋心对账单定稿0514 2" xfId="7223"/>
    <cellStyle name="差_一般预算支出口径剔除表_合并" xfId="7224"/>
    <cellStyle name="差_一般预算支出口径剔除表_合并 2" xfId="7225"/>
    <cellStyle name="差_一般预算支出口径剔除表_华东" xfId="7226"/>
    <cellStyle name="差_一般预算支出口径剔除表_华东 2" xfId="7227"/>
    <cellStyle name="差_一般预算支出口径剔除表_隋心对账单定稿0514" xfId="7228"/>
    <cellStyle name="差_一般预算支出口径剔除表_隋心对账单定稿0514 2" xfId="7229"/>
    <cellStyle name="差_云南 缺口县区测算(地方填报)" xfId="7230"/>
    <cellStyle name="差_云南 缺口县区测算(地方填报) 2" xfId="7231"/>
    <cellStyle name="差_云南 缺口县区测算(地方填报) 3" xfId="7232"/>
    <cellStyle name="差_云南 缺口县区测算(地方填报)_03_2010年各地区一般预算平衡表" xfId="7233"/>
    <cellStyle name="差_云南 缺口县区测算(地方填报)_03_2010年各地区一般预算平衡表 2" xfId="7234"/>
    <cellStyle name="差_云南 缺口县区测算(地方填报)_03_2010年各地区一般预算平衡表_2010年地方财政一般预算分级平衡情况表（汇总）0524" xfId="7235"/>
    <cellStyle name="差_云南 缺口县区测算(地方填报)_03_2010年各地区一般预算平衡表_2010年地方财政一般预算分级平衡情况表（汇总）0524 2" xfId="7236"/>
    <cellStyle name="差_云南 缺口县区测算(地方填报)_财力性转移支付2010年预算参考数" xfId="7237"/>
    <cellStyle name="差_云南 缺口县区测算(地方填报)_财力性转移支付2010年预算参考数 2" xfId="7238"/>
    <cellStyle name="差_云南 缺口县区测算(地方填报)_财力性转移支付2010年预算参考数_03_2010年各地区一般预算平衡表" xfId="7239"/>
    <cellStyle name="差_云南 缺口县区测算(地方填报)_财力性转移支付2010年预算参考数_03_2010年各地区一般预算平衡表 2" xfId="7240"/>
    <cellStyle name="差_云南 缺口县区测算(地方填报)_财力性转移支付2010年预算参考数_03_2010年各地区一般预算平衡表_2010年地方财政一般预算分级平衡情况表（汇总）0524" xfId="7241"/>
    <cellStyle name="差_云南 缺口县区测算(地方填报)_财力性转移支付2010年预算参考数_03_2010年各地区一般预算平衡表_2010年地方财政一般预算分级平衡情况表（汇总）0524 2" xfId="7242"/>
    <cellStyle name="差_云南 缺口县区测算(地方填报)_财力性转移支付2010年预算参考数_合并" xfId="7243"/>
    <cellStyle name="差_云南 缺口县区测算(地方填报)_财力性转移支付2010年预算参考数_合并 2" xfId="7244"/>
    <cellStyle name="差_云南 缺口县区测算(地方填报)_财力性转移支付2010年预算参考数_华东" xfId="7245"/>
    <cellStyle name="差_云南 缺口县区测算(地方填报)_财力性转移支付2010年预算参考数_华东 2" xfId="7246"/>
    <cellStyle name="差_云南 缺口县区测算(地方填报)_财力性转移支付2010年预算参考数_隋心对账单定稿0514" xfId="7247"/>
    <cellStyle name="差_云南 缺口县区测算(地方填报)_财力性转移支付2010年预算参考数_隋心对账单定稿0514 2" xfId="7248"/>
    <cellStyle name="差_云南 缺口县区测算(地方填报)_合并" xfId="7249"/>
    <cellStyle name="差_云南 缺口县区测算(地方填报)_合并 2" xfId="7250"/>
    <cellStyle name="差_云南 缺口县区测算(地方填报)_华东" xfId="7251"/>
    <cellStyle name="差_云南 缺口县区测算(地方填报)_华东 2" xfId="7252"/>
    <cellStyle name="差_云南 缺口县区测算(地方填报)_隋心对账单定稿0514" xfId="7253"/>
    <cellStyle name="差_云南 缺口县区测算(地方填报)_隋心对账单定稿0514 2" xfId="7254"/>
    <cellStyle name="差_云南省2008年转移支付测算——州市本级考核部分及政策性测算" xfId="7255"/>
    <cellStyle name="差_云南省2008年转移支付测算——州市本级考核部分及政策性测算 2" xfId="7256"/>
    <cellStyle name="差_云南省2008年转移支付测算——州市本级考核部分及政策性测算 3" xfId="7257"/>
    <cellStyle name="差_云南省2008年转移支付测算——州市本级考核部分及政策性测算_03_2010年各地区一般预算平衡表" xfId="7258"/>
    <cellStyle name="差_云南省2008年转移支付测算——州市本级考核部分及政策性测算_03_2010年各地区一般预算平衡表 2" xfId="7259"/>
    <cellStyle name="差_云南省2008年转移支付测算——州市本级考核部分及政策性测算_03_2010年各地区一般预算平衡表_2010年地方财政一般预算分级平衡情况表（汇总）0524" xfId="7260"/>
    <cellStyle name="差_云南省2008年转移支付测算——州市本级考核部分及政策性测算_03_2010年各地区一般预算平衡表_2010年地方财政一般预算分级平衡情况表（汇总）0524 2" xfId="7261"/>
    <cellStyle name="差_云南省2008年转移支付测算——州市本级考核部分及政策性测算_财力性转移支付2010年预算参考数" xfId="7262"/>
    <cellStyle name="差_云南省2008年转移支付测算——州市本级考核部分及政策性测算_财力性转移支付2010年预算参考数 2" xfId="7263"/>
    <cellStyle name="差_云南省2008年转移支付测算——州市本级考核部分及政策性测算_财力性转移支付2010年预算参考数_03_2010年各地区一般预算平衡表" xfId="7264"/>
    <cellStyle name="差_云南省2008年转移支付测算——州市本级考核部分及政策性测算_财力性转移支付2010年预算参考数_03_2010年各地区一般预算平衡表 2" xfId="7265"/>
    <cellStyle name="差_云南省2008年转移支付测算——州市本级考核部分及政策性测算_财力性转移支付2010年预算参考数_03_2010年各地区一般预算平衡表_2010年地方财政一般预算分级平衡情况表（汇总）0524" xfId="7266"/>
    <cellStyle name="差_云南省2008年转移支付测算——州市本级考核部分及政策性测算_财力性转移支付2010年预算参考数_03_2010年各地区一般预算平衡表_2010年地方财政一般预算分级平衡情况表（汇总）0524 2" xfId="7267"/>
    <cellStyle name="差_云南省2008年转移支付测算——州市本级考核部分及政策性测算_财力性转移支付2010年预算参考数_合并" xfId="7268"/>
    <cellStyle name="差_云南省2008年转移支付测算——州市本级考核部分及政策性测算_财力性转移支付2010年预算参考数_合并 2" xfId="7269"/>
    <cellStyle name="差_云南省2008年转移支付测算——州市本级考核部分及政策性测算_财力性转移支付2010年预算参考数_华东" xfId="7270"/>
    <cellStyle name="差_云南省2008年转移支付测算——州市本级考核部分及政策性测算_财力性转移支付2010年预算参考数_华东 2" xfId="7271"/>
    <cellStyle name="差_云南省2008年转移支付测算——州市本级考核部分及政策性测算_财力性转移支付2010年预算参考数_隋心对账单定稿0514" xfId="7272"/>
    <cellStyle name="差_云南省2008年转移支付测算——州市本级考核部分及政策性测算_财力性转移支付2010年预算参考数_隋心对账单定稿0514 2" xfId="7273"/>
    <cellStyle name="差_云南省2008年转移支付测算——州市本级考核部分及政策性测算_合并" xfId="7274"/>
    <cellStyle name="差_云南省2008年转移支付测算——州市本级考核部分及政策性测算_合并 2" xfId="7275"/>
    <cellStyle name="差_云南省2008年转移支付测算——州市本级考核部分及政策性测算_华东" xfId="7276"/>
    <cellStyle name="差_云南省2008年转移支付测算——州市本级考核部分及政策性测算_华东 2" xfId="7277"/>
    <cellStyle name="差_云南省2008年转移支付测算——州市本级考核部分及政策性测算_隋心对账单定稿0514" xfId="7278"/>
    <cellStyle name="差_云南省2008年转移支付测算——州市本级考核部分及政策性测算_隋心对账单定稿0514 2" xfId="7279"/>
    <cellStyle name="差_政法口" xfId="7280"/>
    <cellStyle name="差_政法口 2" xfId="7281"/>
    <cellStyle name="差_重点民生支出需求测算表社保（农村低保）081112" xfId="7282"/>
    <cellStyle name="差_重点民生支出需求测算表社保（农村低保）081112 2" xfId="7283"/>
    <cellStyle name="差_重点民生支出需求测算表社保（农村低保）081112_合并" xfId="7284"/>
    <cellStyle name="差_重点民生支出需求测算表社保（农村低保）081112_华东" xfId="7285"/>
    <cellStyle name="差_重点民生支出需求测算表社保（农村低保）081112_隋心对账单定稿0514" xfId="7286"/>
    <cellStyle name="差_重点支出同比增长" xfId="7287"/>
    <cellStyle name="差_自行调整差异系数顺序" xfId="7288"/>
    <cellStyle name="差_自行调整差异系数顺序 2" xfId="7289"/>
    <cellStyle name="差_自行调整差异系数顺序 3" xfId="7290"/>
    <cellStyle name="差_自行调整差异系数顺序_03_2010年各地区一般预算平衡表" xfId="7291"/>
    <cellStyle name="差_自行调整差异系数顺序_03_2010年各地区一般预算平衡表 2" xfId="7292"/>
    <cellStyle name="差_自行调整差异系数顺序_03_2010年各地区一般预算平衡表_2010年地方财政一般预算分级平衡情况表（汇总）0524" xfId="7293"/>
    <cellStyle name="差_自行调整差异系数顺序_03_2010年各地区一般预算平衡表_2010年地方财政一般预算分级平衡情况表（汇总）0524 2" xfId="7294"/>
    <cellStyle name="差_自行调整差异系数顺序_财力性转移支付2010年预算参考数" xfId="7295"/>
    <cellStyle name="差_自行调整差异系数顺序_财力性转移支付2010年预算参考数 2" xfId="7296"/>
    <cellStyle name="差_自行调整差异系数顺序_财力性转移支付2010年预算参考数_03_2010年各地区一般预算平衡表" xfId="7297"/>
    <cellStyle name="差_自行调整差异系数顺序_财力性转移支付2010年预算参考数_03_2010年各地区一般预算平衡表 2" xfId="7298"/>
    <cellStyle name="差_自行调整差异系数顺序_财力性转移支付2010年预算参考数_03_2010年各地区一般预算平衡表_2010年地方财政一般预算分级平衡情况表（汇总）0524" xfId="7299"/>
    <cellStyle name="差_自行调整差异系数顺序_财力性转移支付2010年预算参考数_03_2010年各地区一般预算平衡表_2010年地方财政一般预算分级平衡情况表（汇总）0524 2" xfId="7300"/>
    <cellStyle name="差_自行调整差异系数顺序_财力性转移支付2010年预算参考数_合并" xfId="7301"/>
    <cellStyle name="差_自行调整差异系数顺序_财力性转移支付2010年预算参考数_合并 2" xfId="7302"/>
    <cellStyle name="差_自行调整差异系数顺序_财力性转移支付2010年预算参考数_华东" xfId="7303"/>
    <cellStyle name="差_自行调整差异系数顺序_财力性转移支付2010年预算参考数_华东 2" xfId="7304"/>
    <cellStyle name="差_自行调整差异系数顺序_财力性转移支付2010年预算参考数_隋心对账单定稿0514" xfId="7305"/>
    <cellStyle name="差_自行调整差异系数顺序_财力性转移支付2010年预算参考数_隋心对账单定稿0514 2" xfId="7306"/>
    <cellStyle name="差_自行调整差异系数顺序_合并" xfId="7307"/>
    <cellStyle name="差_自行调整差异系数顺序_合并 2" xfId="7308"/>
    <cellStyle name="差_自行调整差异系数顺序_华东" xfId="7309"/>
    <cellStyle name="差_自行调整差异系数顺序_华东 2" xfId="7310"/>
    <cellStyle name="差_自行调整差异系数顺序_隋心对账单定稿0514" xfId="7311"/>
    <cellStyle name="差_自行调整差异系数顺序_隋心对账单定稿0514 2" xfId="7312"/>
    <cellStyle name="差_自治区工商系统维修改建、办公设备明细表" xfId="7313"/>
    <cellStyle name="差_自治区工商系统维修改建、办公设备明细表 2" xfId="7314"/>
    <cellStyle name="差_自治区工商系统维修改建、办公设备明细表_日喀则定结县四个边贸互市点（1）" xfId="7315"/>
    <cellStyle name="差_自治区工商系统维修改建、办公设备明细表_日喀则定结县四个边贸互市点（1） 2" xfId="7316"/>
    <cellStyle name="差_总人口" xfId="7317"/>
    <cellStyle name="差_总人口 2" xfId="7318"/>
    <cellStyle name="差_总人口 3" xfId="7319"/>
    <cellStyle name="差_总人口_03_2010年各地区一般预算平衡表" xfId="7320"/>
    <cellStyle name="差_总人口_03_2010年各地区一般预算平衡表 2" xfId="7321"/>
    <cellStyle name="差_总人口_03_2010年各地区一般预算平衡表_2010年地方财政一般预算分级平衡情况表（汇总）0524" xfId="7322"/>
    <cellStyle name="差_总人口_03_2010年各地区一般预算平衡表_2010年地方财政一般预算分级平衡情况表（汇总）0524 2" xfId="7323"/>
    <cellStyle name="差_总人口_财力性转移支付2010年预算参考数" xfId="7324"/>
    <cellStyle name="差_总人口_财力性转移支付2010年预算参考数 2" xfId="7325"/>
    <cellStyle name="差_总人口_财力性转移支付2010年预算参考数_03_2010年各地区一般预算平衡表" xfId="7326"/>
    <cellStyle name="差_总人口_财力性转移支付2010年预算参考数_03_2010年各地区一般预算平衡表 2" xfId="7327"/>
    <cellStyle name="差_总人口_财力性转移支付2010年预算参考数_03_2010年各地区一般预算平衡表_2010年地方财政一般预算分级平衡情况表（汇总）0524" xfId="7328"/>
    <cellStyle name="差_总人口_财力性转移支付2010年预算参考数_03_2010年各地区一般预算平衡表_2010年地方财政一般预算分级平衡情况表（汇总）0524 2" xfId="7329"/>
    <cellStyle name="差_总人口_财力性转移支付2010年预算参考数_合并" xfId="7330"/>
    <cellStyle name="差_总人口_财力性转移支付2010年预算参考数_合并 2" xfId="7331"/>
    <cellStyle name="差_总人口_财力性转移支付2010年预算参考数_华东" xfId="7332"/>
    <cellStyle name="差_总人口_财力性转移支付2010年预算参考数_华东 2" xfId="7333"/>
    <cellStyle name="差_总人口_财力性转移支付2010年预算参考数_隋心对账单定稿0514" xfId="7334"/>
    <cellStyle name="差_总人口_财力性转移支付2010年预算参考数_隋心对账单定稿0514 2" xfId="7335"/>
    <cellStyle name="差_总人口_合并" xfId="7336"/>
    <cellStyle name="差_总人口_合并 2" xfId="7337"/>
    <cellStyle name="差_总人口_华东" xfId="7338"/>
    <cellStyle name="差_总人口_华东 2" xfId="7339"/>
    <cellStyle name="差_总人口_隋心对账单定稿0514" xfId="7340"/>
    <cellStyle name="差_总人口_隋心对账单定稿0514 2" xfId="7341"/>
    <cellStyle name="常规 10" xfId="7342"/>
    <cellStyle name="常规 10 10" xfId="7343"/>
    <cellStyle name="常规 10 11" xfId="7344"/>
    <cellStyle name="常规 10 12" xfId="7345"/>
    <cellStyle name="常规 10 13" xfId="7346"/>
    <cellStyle name="常规 10 14" xfId="7347"/>
    <cellStyle name="常规 10 15" xfId="7348"/>
    <cellStyle name="常规 10 16" xfId="7349"/>
    <cellStyle name="常规 10 2" xfId="7350"/>
    <cellStyle name="常规 10 2 2" xfId="7351"/>
    <cellStyle name="常规 10 2 2 2" xfId="7352"/>
    <cellStyle name="常规 10 2 2 3" xfId="7353"/>
    <cellStyle name="常规 10 2 3" xfId="7354"/>
    <cellStyle name="常规 10 2 4" xfId="7355"/>
    <cellStyle name="常规 10 3" xfId="7356"/>
    <cellStyle name="常规 10 3 2" xfId="7357"/>
    <cellStyle name="常规 10 3 3" xfId="7358"/>
    <cellStyle name="常规 10 4" xfId="7359"/>
    <cellStyle name="常规 10 4 2" xfId="7360"/>
    <cellStyle name="常规 10 4 3" xfId="7361"/>
    <cellStyle name="常规 10 5" xfId="7362"/>
    <cellStyle name="常规 10 5 2" xfId="7363"/>
    <cellStyle name="常规 10 5 3" xfId="7364"/>
    <cellStyle name="常规 10 6" xfId="7365"/>
    <cellStyle name="常规 10 6 2" xfId="7366"/>
    <cellStyle name="常规 10 6 3" xfId="7367"/>
    <cellStyle name="常规 10 6 3 2" xfId="7368"/>
    <cellStyle name="常规 10 7" xfId="7369"/>
    <cellStyle name="常规 10 7 2" xfId="7370"/>
    <cellStyle name="常规 10 8" xfId="7371"/>
    <cellStyle name="常规 10 9" xfId="7372"/>
    <cellStyle name="常规 10_2、政法口" xfId="7373"/>
    <cellStyle name="常规 100" xfId="7374"/>
    <cellStyle name="常规 101" xfId="7375"/>
    <cellStyle name="常规 102" xfId="7376"/>
    <cellStyle name="常规 103" xfId="7377"/>
    <cellStyle name="常规 104" xfId="7378"/>
    <cellStyle name="常规 105" xfId="7379"/>
    <cellStyle name="常规 106" xfId="7380"/>
    <cellStyle name="常规 107" xfId="7381"/>
    <cellStyle name="常规 108" xfId="7382"/>
    <cellStyle name="常规 109" xfId="7383"/>
    <cellStyle name="常规 11" xfId="7384"/>
    <cellStyle name="常规 11 10" xfId="7385"/>
    <cellStyle name="常规 11 11" xfId="7386"/>
    <cellStyle name="常规 11 12" xfId="7387"/>
    <cellStyle name="常规 11 13" xfId="7388"/>
    <cellStyle name="常规 11 14" xfId="7389"/>
    <cellStyle name="常规 11 15" xfId="7390"/>
    <cellStyle name="常规 11 2" xfId="7391"/>
    <cellStyle name="常规 11 2 10" xfId="7392"/>
    <cellStyle name="常规 11 2 2" xfId="7393"/>
    <cellStyle name="常规 11 2 2 2" xfId="7394"/>
    <cellStyle name="常规 11 2 2 3" xfId="7395"/>
    <cellStyle name="常规 11 2 2 4" xfId="7396"/>
    <cellStyle name="常规 11 2 3" xfId="7397"/>
    <cellStyle name="常规 11 2 3 2" xfId="7398"/>
    <cellStyle name="常规 11 2 4" xfId="7399"/>
    <cellStyle name="常规 11 2 4 2" xfId="7400"/>
    <cellStyle name="常规 11 2 5" xfId="7401"/>
    <cellStyle name="常规 11 2 5 2" xfId="7402"/>
    <cellStyle name="常规 11 2 6" xfId="7403"/>
    <cellStyle name="常规 11 2 6 2" xfId="7404"/>
    <cellStyle name="常规 11 2 7" xfId="7405"/>
    <cellStyle name="常规 11 2 8" xfId="7406"/>
    <cellStyle name="常规 11 2 9" xfId="7407"/>
    <cellStyle name="常规 11 3" xfId="7408"/>
    <cellStyle name="常规 11 3 2" xfId="7409"/>
    <cellStyle name="常规 11 3 3" xfId="7410"/>
    <cellStyle name="常规 11 3 4" xfId="7411"/>
    <cellStyle name="常规 11 3 5" xfId="7412"/>
    <cellStyle name="常规 11 4" xfId="7413"/>
    <cellStyle name="常规 11 4 2" xfId="7414"/>
    <cellStyle name="常规 11 4 3" xfId="7415"/>
    <cellStyle name="常规 11 5" xfId="7416"/>
    <cellStyle name="常规 11 5 2" xfId="7417"/>
    <cellStyle name="常规 11 6" xfId="7418"/>
    <cellStyle name="常规 11 6 2" xfId="7419"/>
    <cellStyle name="常规 11 7" xfId="7420"/>
    <cellStyle name="常规 11 7 2" xfId="7421"/>
    <cellStyle name="常规 11 7 3" xfId="7422"/>
    <cellStyle name="常规 11 8" xfId="7423"/>
    <cellStyle name="常规 11 9" xfId="7424"/>
    <cellStyle name="常规 11 9 2" xfId="7425"/>
    <cellStyle name="常规 11_财力性转移支付2009年预算参考数" xfId="7426"/>
    <cellStyle name="常规 110" xfId="7427"/>
    <cellStyle name="常规 111" xfId="7428"/>
    <cellStyle name="常规 112" xfId="7429"/>
    <cellStyle name="常规 113" xfId="7430"/>
    <cellStyle name="常规 114" xfId="7431"/>
    <cellStyle name="常规 115" xfId="7432"/>
    <cellStyle name="常规 116" xfId="7433"/>
    <cellStyle name="常规 117" xfId="7434"/>
    <cellStyle name="常规 118" xfId="7435"/>
    <cellStyle name="常规 119" xfId="7436"/>
    <cellStyle name="常规 12" xfId="7437"/>
    <cellStyle name="常规 12 10" xfId="7438"/>
    <cellStyle name="常规 12 11" xfId="7439"/>
    <cellStyle name="常规 12 12" xfId="7440"/>
    <cellStyle name="常规 12 13" xfId="7441"/>
    <cellStyle name="常规 12 14" xfId="7442"/>
    <cellStyle name="常规 12 15" xfId="7443"/>
    <cellStyle name="常规 12 2" xfId="7444"/>
    <cellStyle name="常规 12 2 2" xfId="7445"/>
    <cellStyle name="常规 12 2 2 2" xfId="7446"/>
    <cellStyle name="常规 12 2 2 3" xfId="7447"/>
    <cellStyle name="常规 12 2 3" xfId="7448"/>
    <cellStyle name="常规 12 2 3 2" xfId="7449"/>
    <cellStyle name="常规 12 2 4" xfId="7450"/>
    <cellStyle name="常规 12 2 4 2" xfId="7451"/>
    <cellStyle name="常规 12 2 5" xfId="7452"/>
    <cellStyle name="常规 12 2 5 2" xfId="7453"/>
    <cellStyle name="常规 12 2 6" xfId="7454"/>
    <cellStyle name="常规 12 2 6 2" xfId="7455"/>
    <cellStyle name="常规 12 2 7" xfId="7456"/>
    <cellStyle name="常规 12 2 8" xfId="7457"/>
    <cellStyle name="常规 12 3" xfId="7458"/>
    <cellStyle name="常规 12 3 2" xfId="7459"/>
    <cellStyle name="常规 12 3 3" xfId="7460"/>
    <cellStyle name="常规 12 3 4" xfId="7461"/>
    <cellStyle name="常规 12 4" xfId="7462"/>
    <cellStyle name="常规 12 4 2" xfId="7463"/>
    <cellStyle name="常规 12 4 3" xfId="7464"/>
    <cellStyle name="常规 12 4 4" xfId="7465"/>
    <cellStyle name="常规 12 5" xfId="7466"/>
    <cellStyle name="常规 12 5 2" xfId="7467"/>
    <cellStyle name="常规 12 5 3" xfId="7468"/>
    <cellStyle name="常规 12 6" xfId="7469"/>
    <cellStyle name="常规 12 6 2" xfId="7470"/>
    <cellStyle name="常规 12 7" xfId="7471"/>
    <cellStyle name="常规 12 7 2" xfId="7472"/>
    <cellStyle name="常规 12 8" xfId="7473"/>
    <cellStyle name="常规 12 9" xfId="7474"/>
    <cellStyle name="常规 120" xfId="7475"/>
    <cellStyle name="常规 121" xfId="7476"/>
    <cellStyle name="常规 122" xfId="7477"/>
    <cellStyle name="常规 123" xfId="7478"/>
    <cellStyle name="常规 124" xfId="7479"/>
    <cellStyle name="常规 125" xfId="7480"/>
    <cellStyle name="常规 126" xfId="7481"/>
    <cellStyle name="常规 127" xfId="7482"/>
    <cellStyle name="常规 128" xfId="7483"/>
    <cellStyle name="常规 129" xfId="7484"/>
    <cellStyle name="常规 13" xfId="7485"/>
    <cellStyle name="常规 13 2" xfId="7486"/>
    <cellStyle name="常规 13 2 2" xfId="7487"/>
    <cellStyle name="常规 13 2 2 2" xfId="7488"/>
    <cellStyle name="常规 13 2 2 3" xfId="7489"/>
    <cellStyle name="常规 13 2 3" xfId="7490"/>
    <cellStyle name="常规 13 2 3 2" xfId="7491"/>
    <cellStyle name="常规 13 2 4" xfId="7492"/>
    <cellStyle name="常规 13 2 4 2" xfId="7493"/>
    <cellStyle name="常规 13 2 5" xfId="7494"/>
    <cellStyle name="常规 13 2 5 2" xfId="7495"/>
    <cellStyle name="常规 13 2 6" xfId="7496"/>
    <cellStyle name="常规 13 2 6 2" xfId="7497"/>
    <cellStyle name="常规 13 2 7" xfId="7498"/>
    <cellStyle name="常规 13 2 8" xfId="7499"/>
    <cellStyle name="常规 13 3" xfId="7500"/>
    <cellStyle name="常规 13 3 2" xfId="7501"/>
    <cellStyle name="常规 13 3 3" xfId="7502"/>
    <cellStyle name="常规 13 3 4" xfId="7503"/>
    <cellStyle name="常规 13 4" xfId="7504"/>
    <cellStyle name="常规 13 4 2" xfId="7505"/>
    <cellStyle name="常规 13 4 3" xfId="7506"/>
    <cellStyle name="常规 13 5" xfId="7507"/>
    <cellStyle name="常规 13 5 2" xfId="7508"/>
    <cellStyle name="常规 13 6" xfId="7509"/>
    <cellStyle name="常规 13 6 2" xfId="7510"/>
    <cellStyle name="常规 13 7" xfId="7511"/>
    <cellStyle name="常规 13 8" xfId="7512"/>
    <cellStyle name="常规 13 9" xfId="7513"/>
    <cellStyle name="常规 130" xfId="7514"/>
    <cellStyle name="常规 131" xfId="7515"/>
    <cellStyle name="常规 132" xfId="7516"/>
    <cellStyle name="常规 133" xfId="7517"/>
    <cellStyle name="常规 134" xfId="7518"/>
    <cellStyle name="常规 135" xfId="7519"/>
    <cellStyle name="常规 136" xfId="7520"/>
    <cellStyle name="常规 137" xfId="7521"/>
    <cellStyle name="常规 138" xfId="7522"/>
    <cellStyle name="常规 139" xfId="7523"/>
    <cellStyle name="常规 14" xfId="7524"/>
    <cellStyle name="常规 14 2" xfId="7525"/>
    <cellStyle name="常规 14 2 2" xfId="7526"/>
    <cellStyle name="常规 14 2 2 2" xfId="7527"/>
    <cellStyle name="常规 14 2 2 3" xfId="7528"/>
    <cellStyle name="常规 14 2 3" xfId="7529"/>
    <cellStyle name="常规 14 2 3 2" xfId="7530"/>
    <cellStyle name="常规 14 2 4" xfId="7531"/>
    <cellStyle name="常规 14 2 4 2" xfId="7532"/>
    <cellStyle name="常规 14 2 5" xfId="7533"/>
    <cellStyle name="常规 14 2 5 2" xfId="7534"/>
    <cellStyle name="常规 14 2 6" xfId="7535"/>
    <cellStyle name="常规 14 2 6 2" xfId="7536"/>
    <cellStyle name="常规 14 2 7" xfId="7537"/>
    <cellStyle name="常规 14 2 8" xfId="7538"/>
    <cellStyle name="常规 14 3" xfId="7539"/>
    <cellStyle name="常规 14 3 2" xfId="7540"/>
    <cellStyle name="常规 14 3 3" xfId="7541"/>
    <cellStyle name="常规 14 3 4" xfId="7542"/>
    <cellStyle name="常规 14 4" xfId="7543"/>
    <cellStyle name="常规 14 4 2" xfId="7544"/>
    <cellStyle name="常规 14 4 3" xfId="7545"/>
    <cellStyle name="常规 14 5" xfId="7546"/>
    <cellStyle name="常规 14 5 2" xfId="7547"/>
    <cellStyle name="常规 14 6" xfId="7548"/>
    <cellStyle name="常规 14 6 2" xfId="7549"/>
    <cellStyle name="常规 14 7" xfId="7550"/>
    <cellStyle name="常规 14 8" xfId="7551"/>
    <cellStyle name="常规 14 9" xfId="7552"/>
    <cellStyle name="常规 140" xfId="7553"/>
    <cellStyle name="常规 141" xfId="7554"/>
    <cellStyle name="常规 142" xfId="7555"/>
    <cellStyle name="常规 143" xfId="7556"/>
    <cellStyle name="常规 144" xfId="7557"/>
    <cellStyle name="常规 145" xfId="7558"/>
    <cellStyle name="常规 15" xfId="7559"/>
    <cellStyle name="常规 15 2" xfId="7560"/>
    <cellStyle name="常规 15 2 2" xfId="7561"/>
    <cellStyle name="常规 15 2 2 2" xfId="7562"/>
    <cellStyle name="常规 15 2 2 3" xfId="7563"/>
    <cellStyle name="常规 15 2 3" xfId="7564"/>
    <cellStyle name="常规 15 2 3 2" xfId="7565"/>
    <cellStyle name="常规 15 2 4" xfId="7566"/>
    <cellStyle name="常规 15 2 4 2" xfId="7567"/>
    <cellStyle name="常规 15 2 5" xfId="7568"/>
    <cellStyle name="常规 15 2 5 2" xfId="7569"/>
    <cellStyle name="常规 15 2 6" xfId="7570"/>
    <cellStyle name="常规 15 2 6 2" xfId="7571"/>
    <cellStyle name="常规 15 2 7" xfId="7572"/>
    <cellStyle name="常规 15 2 8" xfId="7573"/>
    <cellStyle name="常规 15 3" xfId="7574"/>
    <cellStyle name="常规 15 3 2" xfId="7575"/>
    <cellStyle name="常规 15 3 3" xfId="7576"/>
    <cellStyle name="常规 15 3 4" xfId="7577"/>
    <cellStyle name="常规 15 4" xfId="7578"/>
    <cellStyle name="常规 15 4 2" xfId="7579"/>
    <cellStyle name="常规 15 4 3" xfId="7580"/>
    <cellStyle name="常规 15 5" xfId="7581"/>
    <cellStyle name="常规 15 5 2" xfId="7582"/>
    <cellStyle name="常规 15 6" xfId="7583"/>
    <cellStyle name="常规 15 6 2" xfId="7584"/>
    <cellStyle name="常规 15 7" xfId="7585"/>
    <cellStyle name="常规 15 8" xfId="7586"/>
    <cellStyle name="常规 15 9" xfId="7587"/>
    <cellStyle name="常规 16" xfId="7588"/>
    <cellStyle name="常规 16 2" xfId="7589"/>
    <cellStyle name="常规 16 2 2" xfId="7590"/>
    <cellStyle name="常规 16 2 3" xfId="7591"/>
    <cellStyle name="常规 16 2 4" xfId="7592"/>
    <cellStyle name="常规 16 3" xfId="7593"/>
    <cellStyle name="常规 16 3 2" xfId="7594"/>
    <cellStyle name="常规 16 3 3" xfId="7595"/>
    <cellStyle name="常规 16 3 4" xfId="7596"/>
    <cellStyle name="常规 16 4" xfId="7597"/>
    <cellStyle name="常规 16 4 2" xfId="7598"/>
    <cellStyle name="常规 16 4 3" xfId="7599"/>
    <cellStyle name="常规 16 5" xfId="7600"/>
    <cellStyle name="常规 16 5 2" xfId="7601"/>
    <cellStyle name="常规 16 6" xfId="7602"/>
    <cellStyle name="常规 16 7" xfId="7603"/>
    <cellStyle name="常规 16 8" xfId="7604"/>
    <cellStyle name="常规 17" xfId="7605"/>
    <cellStyle name="常规 17 2" xfId="7606"/>
    <cellStyle name="常规 17 2 2" xfId="7607"/>
    <cellStyle name="常规 17 2 3" xfId="7608"/>
    <cellStyle name="常规 17 2 4" xfId="7609"/>
    <cellStyle name="常规 17 3" xfId="7610"/>
    <cellStyle name="常规 17 3 2" xfId="7611"/>
    <cellStyle name="常规 17 3 3" xfId="7612"/>
    <cellStyle name="常规 17 3 4" xfId="7613"/>
    <cellStyle name="常规 17 4" xfId="7614"/>
    <cellStyle name="常规 17 4 2" xfId="7615"/>
    <cellStyle name="常规 17 4 3" xfId="7616"/>
    <cellStyle name="常规 17 5" xfId="7617"/>
    <cellStyle name="常规 17 5 2" xfId="7618"/>
    <cellStyle name="常规 17 6" xfId="7619"/>
    <cellStyle name="常规 17 6 2" xfId="7620"/>
    <cellStyle name="常规 17 7" xfId="7621"/>
    <cellStyle name="常规 17 8" xfId="7622"/>
    <cellStyle name="常规 17 9" xfId="7623"/>
    <cellStyle name="常规 18" xfId="7624"/>
    <cellStyle name="常规 18 2" xfId="7625"/>
    <cellStyle name="常规 18 2 2" xfId="7626"/>
    <cellStyle name="常规 18 2 3" xfId="7627"/>
    <cellStyle name="常规 18 3" xfId="7628"/>
    <cellStyle name="常规 18 3 2" xfId="7629"/>
    <cellStyle name="常规 18 4" xfId="7630"/>
    <cellStyle name="常规 18 4 2" xfId="7631"/>
    <cellStyle name="常规 18 5" xfId="7632"/>
    <cellStyle name="常规 18 5 2" xfId="7633"/>
    <cellStyle name="常规 18 6" xfId="7634"/>
    <cellStyle name="常规 18 6 2" xfId="7635"/>
    <cellStyle name="常规 18 7" xfId="7636"/>
    <cellStyle name="常规 18 8" xfId="7637"/>
    <cellStyle name="常规 18 9" xfId="7638"/>
    <cellStyle name="常规 19" xfId="7639"/>
    <cellStyle name="常规 19 2" xfId="7640"/>
    <cellStyle name="常规 19 2 2" xfId="7641"/>
    <cellStyle name="常规 19 2 3" xfId="7642"/>
    <cellStyle name="常规 19 3" xfId="7643"/>
    <cellStyle name="常规 19 3 2" xfId="7644"/>
    <cellStyle name="常规 19 4" xfId="7645"/>
    <cellStyle name="常规 19 4 2" xfId="7646"/>
    <cellStyle name="常规 19 5" xfId="7647"/>
    <cellStyle name="常规 19 5 2" xfId="7648"/>
    <cellStyle name="常规 19 6" xfId="7649"/>
    <cellStyle name="常规 19 6 2" xfId="7650"/>
    <cellStyle name="常规 19 7" xfId="7651"/>
    <cellStyle name="常规 19 8" xfId="7652"/>
    <cellStyle name="常规 19 9" xfId="7653"/>
    <cellStyle name="常规 2" xfId="7654"/>
    <cellStyle name="常规 2 10" xfId="7655"/>
    <cellStyle name="常规 2 10 2" xfId="7656"/>
    <cellStyle name="常规 2 10 2 2" xfId="7657"/>
    <cellStyle name="常规 2 10 2 2 4" xfId="7658"/>
    <cellStyle name="常规 2 10 2 3" xfId="7659"/>
    <cellStyle name="常规 2 10 2 4" xfId="7660"/>
    <cellStyle name="常规 2 10 3" xfId="7661"/>
    <cellStyle name="常规 2 10 3 2" xfId="7662"/>
    <cellStyle name="常规 2 10 4" xfId="7663"/>
    <cellStyle name="常规 2 10 5" xfId="7664"/>
    <cellStyle name="常规 2 11" xfId="7665"/>
    <cellStyle name="常规 2 11 2" xfId="7666"/>
    <cellStyle name="常规 2 11 2 2" xfId="7667"/>
    <cellStyle name="常规 2 11 2 3" xfId="7668"/>
    <cellStyle name="常规 2 11 2 4" xfId="7669"/>
    <cellStyle name="常规 2 11 3" xfId="7670"/>
    <cellStyle name="常规 2 11 3 2" xfId="7671"/>
    <cellStyle name="常规 2 11 4" xfId="7672"/>
    <cellStyle name="常规 2 11 5" xfId="7673"/>
    <cellStyle name="常规 2 11 6" xfId="7674"/>
    <cellStyle name="常规 2 12" xfId="7675"/>
    <cellStyle name="常规 2 12 2" xfId="7676"/>
    <cellStyle name="常规 2 12 2 2" xfId="7677"/>
    <cellStyle name="常规 2 12 3" xfId="7678"/>
    <cellStyle name="常规 2 12 3 2" xfId="7679"/>
    <cellStyle name="常规 2 12 4" xfId="7680"/>
    <cellStyle name="常规 2 12 5" xfId="7681"/>
    <cellStyle name="常规 2 12 6" xfId="7682"/>
    <cellStyle name="常规 2 13" xfId="7683"/>
    <cellStyle name="常规 2 13 2" xfId="7684"/>
    <cellStyle name="常规 2 13 2 2" xfId="7685"/>
    <cellStyle name="常规 2 13 3" xfId="7686"/>
    <cellStyle name="常规 2 13 3 2" xfId="7687"/>
    <cellStyle name="常规 2 13 4" xfId="7688"/>
    <cellStyle name="常规 2 13 5" xfId="7689"/>
    <cellStyle name="常规 2 13 6" xfId="7690"/>
    <cellStyle name="常规 2 14" xfId="7691"/>
    <cellStyle name="常规 2 14 2" xfId="7692"/>
    <cellStyle name="常规 2 14 2 2" xfId="7693"/>
    <cellStyle name="常规 2 14 3" xfId="7694"/>
    <cellStyle name="常规 2 14 4" xfId="7695"/>
    <cellStyle name="常规 2 14 5" xfId="7696"/>
    <cellStyle name="常规 2 15" xfId="7697"/>
    <cellStyle name="常规 2 15 2" xfId="7698"/>
    <cellStyle name="常规 2 15 2 2" xfId="7699"/>
    <cellStyle name="常规 2 15 3" xfId="7700"/>
    <cellStyle name="常规 2 15 4" xfId="7701"/>
    <cellStyle name="常规 2 15 5" xfId="7702"/>
    <cellStyle name="常规 2 16" xfId="7703"/>
    <cellStyle name="常规 2 16 2" xfId="7704"/>
    <cellStyle name="常规 2 16 2 2" xfId="7705"/>
    <cellStyle name="常规 2 16 3" xfId="7706"/>
    <cellStyle name="常规 2 16 4" xfId="7707"/>
    <cellStyle name="常规 2 16 5" xfId="7708"/>
    <cellStyle name="常规 2 17" xfId="7709"/>
    <cellStyle name="常规 2 17 10" xfId="7710"/>
    <cellStyle name="常规 2 17 11" xfId="7711"/>
    <cellStyle name="常规 2 17 12" xfId="7712"/>
    <cellStyle name="常规 2 17 13" xfId="7713"/>
    <cellStyle name="常规 2 17 14" xfId="7714"/>
    <cellStyle name="常规 2 17 15" xfId="7715"/>
    <cellStyle name="常规 2 17 16" xfId="7716"/>
    <cellStyle name="常规 2 17 2" xfId="7717"/>
    <cellStyle name="常规 2 17 2 2" xfId="7718"/>
    <cellStyle name="常规 2 17 3" xfId="7719"/>
    <cellStyle name="常规 2 17 3 2" xfId="7720"/>
    <cellStyle name="常规 2 17 4" xfId="7721"/>
    <cellStyle name="常规 2 17 5" xfId="7722"/>
    <cellStyle name="常规 2 17 6" xfId="7723"/>
    <cellStyle name="常规 2 17 7" xfId="7724"/>
    <cellStyle name="常规 2 17 8" xfId="7725"/>
    <cellStyle name="常规 2 17 9" xfId="7726"/>
    <cellStyle name="常规 2 18" xfId="7727"/>
    <cellStyle name="常规 2 18 2" xfId="7728"/>
    <cellStyle name="常规 2 18 2 2" xfId="7729"/>
    <cellStyle name="常规 2 18 3" xfId="7730"/>
    <cellStyle name="常规 2 18 4" xfId="7731"/>
    <cellStyle name="常规 2 18 5" xfId="7732"/>
    <cellStyle name="常规 2 19" xfId="7733"/>
    <cellStyle name="常规 2 19 2" xfId="7734"/>
    <cellStyle name="常规 2 19 3" xfId="7735"/>
    <cellStyle name="常规 2 19 4" xfId="7736"/>
    <cellStyle name="常规 2 19 5" xfId="7737"/>
    <cellStyle name="常规 2 2" xfId="7738"/>
    <cellStyle name="常规 2 2 10" xfId="7739"/>
    <cellStyle name="常规 2 2 10 2" xfId="7740"/>
    <cellStyle name="常规 2 2 11" xfId="7741"/>
    <cellStyle name="常规 2 2 12" xfId="7742"/>
    <cellStyle name="常规 2 2 13" xfId="7743"/>
    <cellStyle name="常规 2 2 2" xfId="7744"/>
    <cellStyle name="常规 2 2 2 10" xfId="7745"/>
    <cellStyle name="常规 2 2 2 11" xfId="7746"/>
    <cellStyle name="常规 2 2 2 2" xfId="7747"/>
    <cellStyle name="常规 2 2 2 2 2" xfId="7748"/>
    <cellStyle name="常规 2 2 2 2 3" xfId="7749"/>
    <cellStyle name="常规 2 2 2 2 4" xfId="7750"/>
    <cellStyle name="常规 2 2 2 3" xfId="7751"/>
    <cellStyle name="常规 2 2 2 3 2" xfId="7752"/>
    <cellStyle name="常规 2 2 2 3 3" xfId="7753"/>
    <cellStyle name="常规 2 2 2 3 4" xfId="7754"/>
    <cellStyle name="常规 2 2 2 4" xfId="7755"/>
    <cellStyle name="常规 2 2 2 4 2" xfId="7756"/>
    <cellStyle name="常规 2 2 2 4 3" xfId="7757"/>
    <cellStyle name="常规 2 2 2 4 4" xfId="7758"/>
    <cellStyle name="常规 2 2 2 5" xfId="7759"/>
    <cellStyle name="常规 2 2 2 5 2" xfId="7760"/>
    <cellStyle name="常规 2 2 2 5 3" xfId="7761"/>
    <cellStyle name="常规 2 2 2 5 4" xfId="7762"/>
    <cellStyle name="常规 2 2 2 6" xfId="7763"/>
    <cellStyle name="常规 2 2 2 6 2" xfId="7764"/>
    <cellStyle name="常规 2 2 2 6 3" xfId="7765"/>
    <cellStyle name="常规 2 2 2 6 4" xfId="7766"/>
    <cellStyle name="常规 2 2 2 7" xfId="7767"/>
    <cellStyle name="常规 2 2 2 7 2" xfId="7768"/>
    <cellStyle name="常规 2 2 2 7 3" xfId="7769"/>
    <cellStyle name="常规 2 2 2 8" xfId="7770"/>
    <cellStyle name="常规 2 2 2 8 2" xfId="7771"/>
    <cellStyle name="常规 2 2 2 9" xfId="7772"/>
    <cellStyle name="常规 2 2 2 9 2" xfId="7773"/>
    <cellStyle name="常规 2 2 2_对比表" xfId="7774"/>
    <cellStyle name="常规 2 2 3" xfId="7775"/>
    <cellStyle name="常规 2 2 3 2" xfId="7776"/>
    <cellStyle name="常规 2 2 3 3" xfId="7777"/>
    <cellStyle name="常规 2 2 4" xfId="7778"/>
    <cellStyle name="常规 2 2 4 2" xfId="7779"/>
    <cellStyle name="常规 2 2 4 3" xfId="7780"/>
    <cellStyle name="常规 2 2 4 4" xfId="7781"/>
    <cellStyle name="常规 2 2 5" xfId="7782"/>
    <cellStyle name="常规 2 2 5 2" xfId="7783"/>
    <cellStyle name="常规 2 2 5 3" xfId="7784"/>
    <cellStyle name="常规 2 2 5 4" xfId="7785"/>
    <cellStyle name="常规 2 2 6" xfId="7786"/>
    <cellStyle name="常规 2 2 6 2" xfId="7787"/>
    <cellStyle name="常规 2 2 6 3" xfId="7788"/>
    <cellStyle name="常规 2 2 6 4" xfId="7789"/>
    <cellStyle name="常规 2 2 7" xfId="7790"/>
    <cellStyle name="常规 2 2 7 2" xfId="7791"/>
    <cellStyle name="常规 2 2 7 3" xfId="7792"/>
    <cellStyle name="常规 2 2 7 4" xfId="7793"/>
    <cellStyle name="常规 2 2 8" xfId="7794"/>
    <cellStyle name="常规 2 2 8 2" xfId="7795"/>
    <cellStyle name="常规 2 2 8 3" xfId="7796"/>
    <cellStyle name="常规 2 2 8 4" xfId="7797"/>
    <cellStyle name="常规 2 2 9" xfId="7798"/>
    <cellStyle name="常规 2 2 9 2" xfId="7799"/>
    <cellStyle name="常规 2 2 9 3" xfId="7800"/>
    <cellStyle name="常规 2 2_2013年横排表" xfId="7801"/>
    <cellStyle name="常规 2 20" xfId="7802"/>
    <cellStyle name="常规 2 20 2" xfId="7803"/>
    <cellStyle name="常规 2 20 3" xfId="7804"/>
    <cellStyle name="常规 2 20 4" xfId="7805"/>
    <cellStyle name="常规 2 21" xfId="7806"/>
    <cellStyle name="常规 2 21 2" xfId="7807"/>
    <cellStyle name="常规 2 21 3" xfId="7808"/>
    <cellStyle name="常规 2 22" xfId="7809"/>
    <cellStyle name="常规 2 22 2" xfId="7810"/>
    <cellStyle name="常规 2 22 3" xfId="7811"/>
    <cellStyle name="常规 2 23" xfId="7812"/>
    <cellStyle name="常规 2 23 2" xfId="7813"/>
    <cellStyle name="常规 2 23 3" xfId="7814"/>
    <cellStyle name="常规 2 24" xfId="7815"/>
    <cellStyle name="常规 2 24 2" xfId="7816"/>
    <cellStyle name="常规 2 24 3" xfId="7817"/>
    <cellStyle name="常规 2 25" xfId="7818"/>
    <cellStyle name="常规 2 25 2" xfId="7819"/>
    <cellStyle name="常规 2 26" xfId="7820"/>
    <cellStyle name="常规 2 26 2" xfId="7821"/>
    <cellStyle name="常规 2 27" xfId="7822"/>
    <cellStyle name="常规 2 27 2" xfId="7823"/>
    <cellStyle name="常规 2 28" xfId="7824"/>
    <cellStyle name="常规 2 28 2" xfId="7825"/>
    <cellStyle name="常规 2 29" xfId="7826"/>
    <cellStyle name="常规 2 29 2" xfId="7827"/>
    <cellStyle name="常规 2 3" xfId="7828"/>
    <cellStyle name="常规 2 3 10" xfId="7829"/>
    <cellStyle name="常规 2 3 2" xfId="7830"/>
    <cellStyle name="常规 2 3 2 2" xfId="7831"/>
    <cellStyle name="常规 2 3 2 3" xfId="7832"/>
    <cellStyle name="常规 2 3 2 4" xfId="7833"/>
    <cellStyle name="常规 2 3 2 5" xfId="7834"/>
    <cellStyle name="常规 2 3 2 6" xfId="7835"/>
    <cellStyle name="常规 2 3 3" xfId="7836"/>
    <cellStyle name="常规 2 3 3 2" xfId="7837"/>
    <cellStyle name="常规 2 3 3 3" xfId="7838"/>
    <cellStyle name="常规 2 3 3 4" xfId="7839"/>
    <cellStyle name="常规 2 3 4" xfId="7840"/>
    <cellStyle name="常规 2 3 4 2" xfId="7841"/>
    <cellStyle name="常规 2 3 4 3" xfId="7842"/>
    <cellStyle name="常规 2 3 4 4" xfId="7843"/>
    <cellStyle name="常规 2 3 5" xfId="7844"/>
    <cellStyle name="常规 2 3 5 2" xfId="7845"/>
    <cellStyle name="常规 2 3 5 3" xfId="7846"/>
    <cellStyle name="常规 2 3 6" xfId="7847"/>
    <cellStyle name="常规 2 3 6 2" xfId="7848"/>
    <cellStyle name="常规 2 3 7" xfId="7849"/>
    <cellStyle name="常规 2 3 8" xfId="7850"/>
    <cellStyle name="常规 2 3 9" xfId="7851"/>
    <cellStyle name="常规 2 3_对比表" xfId="7852"/>
    <cellStyle name="常规 2 30" xfId="7853"/>
    <cellStyle name="常规 2 30 2" xfId="7854"/>
    <cellStyle name="常规 2 31" xfId="7855"/>
    <cellStyle name="常规 2 32" xfId="7856"/>
    <cellStyle name="常规 2 33" xfId="7857"/>
    <cellStyle name="常规 2 34" xfId="7858"/>
    <cellStyle name="常规 2 35" xfId="7859"/>
    <cellStyle name="常规 2 36" xfId="7860"/>
    <cellStyle name="常规 2 37" xfId="7861"/>
    <cellStyle name="常规 2 38" xfId="7862"/>
    <cellStyle name="常规 2 39" xfId="7863"/>
    <cellStyle name="常规 2 4" xfId="7864"/>
    <cellStyle name="常规 2 4 2" xfId="7865"/>
    <cellStyle name="常规 2 4 2 2" xfId="7866"/>
    <cellStyle name="常规 2 4 2 3" xfId="7867"/>
    <cellStyle name="常规 2 4 2 4" xfId="7868"/>
    <cellStyle name="常规 2 4 3" xfId="7869"/>
    <cellStyle name="常规 2 4 3 2" xfId="7870"/>
    <cellStyle name="常规 2 4 3 3" xfId="7871"/>
    <cellStyle name="常规 2 4 3 4" xfId="7872"/>
    <cellStyle name="常规 2 4 4" xfId="7873"/>
    <cellStyle name="常规 2 4 4 2" xfId="7874"/>
    <cellStyle name="常规 2 4 4 3" xfId="7875"/>
    <cellStyle name="常规 2 4 5" xfId="7876"/>
    <cellStyle name="常规 2 4 5 2" xfId="7877"/>
    <cellStyle name="常规 2 4 6" xfId="7878"/>
    <cellStyle name="常规 2 4 6 2" xfId="7879"/>
    <cellStyle name="常规 2 4 7" xfId="7880"/>
    <cellStyle name="常规 2 4 8" xfId="7881"/>
    <cellStyle name="常规 2 4 9" xfId="7882"/>
    <cellStyle name="常规 2 40" xfId="7883"/>
    <cellStyle name="常规 2 41" xfId="7884"/>
    <cellStyle name="常规 2 42" xfId="7885"/>
    <cellStyle name="常规 2 43" xfId="7886"/>
    <cellStyle name="常规 2 44" xfId="7887"/>
    <cellStyle name="常规 2 45" xfId="7888"/>
    <cellStyle name="常规 2 46" xfId="7889"/>
    <cellStyle name="常规 2 47" xfId="7890"/>
    <cellStyle name="常规 2 48" xfId="7891"/>
    <cellStyle name="常规 2 49" xfId="7892"/>
    <cellStyle name="常规 2 5" xfId="7893"/>
    <cellStyle name="常规 2 5 2" xfId="7894"/>
    <cellStyle name="常规 2 5 2 2" xfId="7895"/>
    <cellStyle name="常规 2 5 2 3" xfId="7896"/>
    <cellStyle name="常规 2 5 2 4" xfId="7897"/>
    <cellStyle name="常规 2 5 3" xfId="7898"/>
    <cellStyle name="常规 2 5 3 2" xfId="7899"/>
    <cellStyle name="常规 2 5 3 3" xfId="7900"/>
    <cellStyle name="常规 2 5 3 4" xfId="7901"/>
    <cellStyle name="常规 2 5 4" xfId="7902"/>
    <cellStyle name="常规 2 5 4 2" xfId="7903"/>
    <cellStyle name="常规 2 5 4 3" xfId="7904"/>
    <cellStyle name="常规 2 5 5" xfId="7905"/>
    <cellStyle name="常规 2 5 5 2" xfId="7906"/>
    <cellStyle name="常规 2 5 6" xfId="7907"/>
    <cellStyle name="常规 2 5 6 2" xfId="7908"/>
    <cellStyle name="常规 2 5 7" xfId="7909"/>
    <cellStyle name="常规 2 5 8" xfId="7910"/>
    <cellStyle name="常规 2 5 9" xfId="7911"/>
    <cellStyle name="常规 2 50" xfId="7912"/>
    <cellStyle name="常规 2 51" xfId="7913"/>
    <cellStyle name="常规 2 52" xfId="7914"/>
    <cellStyle name="常规 2 53" xfId="7915"/>
    <cellStyle name="常规 2 54" xfId="7916"/>
    <cellStyle name="常规 2 55" xfId="7917"/>
    <cellStyle name="常规 2 56" xfId="7918"/>
    <cellStyle name="常规 2 57" xfId="7919"/>
    <cellStyle name="常规 2 6" xfId="7920"/>
    <cellStyle name="常规 2 6 2" xfId="7921"/>
    <cellStyle name="常规 2 6 2 2" xfId="7922"/>
    <cellStyle name="常规 2 6 2 3" xfId="7923"/>
    <cellStyle name="常规 2 6 2 4" xfId="7924"/>
    <cellStyle name="常规 2 6 3" xfId="7925"/>
    <cellStyle name="常规 2 6 3 2" xfId="7926"/>
    <cellStyle name="常规 2 6 3 3" xfId="7927"/>
    <cellStyle name="常规 2 6 3 4" xfId="7928"/>
    <cellStyle name="常规 2 6 4" xfId="7929"/>
    <cellStyle name="常规 2 6 4 2" xfId="7930"/>
    <cellStyle name="常规 2 6 4 3" xfId="7931"/>
    <cellStyle name="常规 2 6 5" xfId="7932"/>
    <cellStyle name="常规 2 6 5 2" xfId="7933"/>
    <cellStyle name="常规 2 6 6" xfId="7934"/>
    <cellStyle name="常规 2 6 6 2" xfId="7935"/>
    <cellStyle name="常规 2 6 7" xfId="7936"/>
    <cellStyle name="常规 2 6 8" xfId="7937"/>
    <cellStyle name="常规 2 7" xfId="7938"/>
    <cellStyle name="常规 2 7 2" xfId="7939"/>
    <cellStyle name="常规 2 7 2 2" xfId="7940"/>
    <cellStyle name="常规 2 7 2 3" xfId="7941"/>
    <cellStyle name="常规 2 7 2 4" xfId="7942"/>
    <cellStyle name="常规 2 7 3" xfId="7943"/>
    <cellStyle name="常规 2 7 3 2" xfId="7944"/>
    <cellStyle name="常规 2 7 3 3" xfId="7945"/>
    <cellStyle name="常规 2 7 3 4" xfId="7946"/>
    <cellStyle name="常规 2 7 4" xfId="7947"/>
    <cellStyle name="常规 2 7 4 2" xfId="7948"/>
    <cellStyle name="常规 2 7 4 3" xfId="7949"/>
    <cellStyle name="常规 2 7 5" xfId="7950"/>
    <cellStyle name="常规 2 7 5 2" xfId="7951"/>
    <cellStyle name="常规 2 7 6" xfId="7952"/>
    <cellStyle name="常规 2 7 6 2" xfId="7953"/>
    <cellStyle name="常规 2 7 7" xfId="7954"/>
    <cellStyle name="常规 2 7 8" xfId="7955"/>
    <cellStyle name="常规 2 8" xfId="7956"/>
    <cellStyle name="常规 2 8 2" xfId="7957"/>
    <cellStyle name="常规 2 8 2 2" xfId="7958"/>
    <cellStyle name="常规 2 8 2 3" xfId="7959"/>
    <cellStyle name="常规 2 8 2 4" xfId="7960"/>
    <cellStyle name="常规 2 8 3" xfId="7961"/>
    <cellStyle name="常规 2 8 3 2" xfId="7962"/>
    <cellStyle name="常规 2 8 4" xfId="7963"/>
    <cellStyle name="常规 2 8 5" xfId="7964"/>
    <cellStyle name="常规 2 9" xfId="7965"/>
    <cellStyle name="常规 2 9 2" xfId="7966"/>
    <cellStyle name="常规 2 9 2 2" xfId="7967"/>
    <cellStyle name="常规 2 9 2 3" xfId="7968"/>
    <cellStyle name="常规 2 9 2 4" xfId="7969"/>
    <cellStyle name="常规 2 9 3" xfId="7970"/>
    <cellStyle name="常规 2 9 3 2" xfId="7971"/>
    <cellStyle name="常规 2 9 4" xfId="7972"/>
    <cellStyle name="常规 2 9 5" xfId="7973"/>
    <cellStyle name="常规 2_2007年收支情况及2008年收支预计表(汇总表)" xfId="7974"/>
    <cellStyle name="常规 20" xfId="7975"/>
    <cellStyle name="常规 20 2" xfId="7976"/>
    <cellStyle name="常规 20 2 2" xfId="7977"/>
    <cellStyle name="常规 20 2 3" xfId="7978"/>
    <cellStyle name="常规 20 2 4" xfId="7979"/>
    <cellStyle name="常规 20 3" xfId="7980"/>
    <cellStyle name="常规 20 3 2" xfId="7981"/>
    <cellStyle name="常规 20 3 3" xfId="7982"/>
    <cellStyle name="常规 20 3 4" xfId="7983"/>
    <cellStyle name="常规 20 4" xfId="7984"/>
    <cellStyle name="常规 20 4 2" xfId="7985"/>
    <cellStyle name="常规 20 4 3" xfId="7986"/>
    <cellStyle name="常规 20 5" xfId="7987"/>
    <cellStyle name="常规 20 5 2" xfId="7988"/>
    <cellStyle name="常规 20 6" xfId="7989"/>
    <cellStyle name="常规 20 6 2" xfId="7990"/>
    <cellStyle name="常规 20 7" xfId="7991"/>
    <cellStyle name="常规 20 8" xfId="7992"/>
    <cellStyle name="常规 20 9" xfId="7993"/>
    <cellStyle name="常规 21" xfId="7994"/>
    <cellStyle name="常规 21 2" xfId="7995"/>
    <cellStyle name="常规 21 2 2" xfId="7996"/>
    <cellStyle name="常规 21 2 3" xfId="7997"/>
    <cellStyle name="常规 21 2 4" xfId="7998"/>
    <cellStyle name="常规 21 3" xfId="7999"/>
    <cellStyle name="常规 21 3 2" xfId="8000"/>
    <cellStyle name="常规 21 3 3" xfId="8001"/>
    <cellStyle name="常规 21 3 4" xfId="8002"/>
    <cellStyle name="常规 21 4" xfId="8003"/>
    <cellStyle name="常规 21 4 2" xfId="8004"/>
    <cellStyle name="常规 21 5" xfId="8005"/>
    <cellStyle name="常规 22" xfId="8006"/>
    <cellStyle name="常规 22 2" xfId="8007"/>
    <cellStyle name="常规 22 2 2" xfId="8008"/>
    <cellStyle name="常规 22 2 3" xfId="8009"/>
    <cellStyle name="常规 22 2 4" xfId="8010"/>
    <cellStyle name="常规 22 3" xfId="8011"/>
    <cellStyle name="常规 22 3 2" xfId="8012"/>
    <cellStyle name="常规 22 3 3" xfId="8013"/>
    <cellStyle name="常规 22 3 4" xfId="8014"/>
    <cellStyle name="常规 22 4" xfId="8015"/>
    <cellStyle name="常规 22 4 2" xfId="8016"/>
    <cellStyle name="常规 22 4 3" xfId="8017"/>
    <cellStyle name="常规 22 5" xfId="8018"/>
    <cellStyle name="常规 22 5 2" xfId="8019"/>
    <cellStyle name="常规 22 6" xfId="8020"/>
    <cellStyle name="常规 22 6 2" xfId="8021"/>
    <cellStyle name="常规 22 7" xfId="8022"/>
    <cellStyle name="常规 22 8" xfId="8023"/>
    <cellStyle name="常规 23" xfId="8024"/>
    <cellStyle name="常规 23 2" xfId="8025"/>
    <cellStyle name="常规 23 2 2" xfId="8026"/>
    <cellStyle name="常规 23 2 3" xfId="8027"/>
    <cellStyle name="常规 23 3" xfId="8028"/>
    <cellStyle name="常规 23 4" xfId="8029"/>
    <cellStyle name="常规 24" xfId="8030"/>
    <cellStyle name="常规 24 2" xfId="8031"/>
    <cellStyle name="常规 24 3" xfId="8032"/>
    <cellStyle name="常规 24 4" xfId="8033"/>
    <cellStyle name="常规 24 5" xfId="8034"/>
    <cellStyle name="常规 25" xfId="8035"/>
    <cellStyle name="常规 25 2" xfId="8036"/>
    <cellStyle name="常规 25 3" xfId="8037"/>
    <cellStyle name="常规 25 4" xfId="8038"/>
    <cellStyle name="常规 25 5" xfId="8039"/>
    <cellStyle name="常规 26" xfId="8040"/>
    <cellStyle name="常规 26 2" xfId="8041"/>
    <cellStyle name="常规 26 3" xfId="8042"/>
    <cellStyle name="常规 26 4" xfId="8043"/>
    <cellStyle name="常规 26 5" xfId="8044"/>
    <cellStyle name="常规 27" xfId="8045"/>
    <cellStyle name="常规 27 2" xfId="8046"/>
    <cellStyle name="常规 27 3" xfId="8047"/>
    <cellStyle name="常规 27 4" xfId="8048"/>
    <cellStyle name="常规 27 5" xfId="8049"/>
    <cellStyle name="常规 28" xfId="8050"/>
    <cellStyle name="常规 28 2" xfId="8051"/>
    <cellStyle name="常规 28 3" xfId="8052"/>
    <cellStyle name="常规 29" xfId="8053"/>
    <cellStyle name="常规 29 2" xfId="8054"/>
    <cellStyle name="常规 29 2 2" xfId="8055"/>
    <cellStyle name="常规 29 2 3" xfId="8056"/>
    <cellStyle name="常规 29 2 4" xfId="8057"/>
    <cellStyle name="常规 29 3" xfId="8058"/>
    <cellStyle name="常规 29 3 2" xfId="8059"/>
    <cellStyle name="常规 29 3 3" xfId="8060"/>
    <cellStyle name="常规 29 3 4" xfId="8061"/>
    <cellStyle name="常规 29 4" xfId="8062"/>
    <cellStyle name="常规 29 4 2" xfId="8063"/>
    <cellStyle name="常规 29 4 3" xfId="8064"/>
    <cellStyle name="常规 29 5" xfId="8065"/>
    <cellStyle name="常规 29 5 2" xfId="8066"/>
    <cellStyle name="常规 29 6" xfId="8067"/>
    <cellStyle name="常规 29 6 2" xfId="8068"/>
    <cellStyle name="常规 29 7" xfId="8069"/>
    <cellStyle name="常规 29 8" xfId="8070"/>
    <cellStyle name="常规 3" xfId="8071"/>
    <cellStyle name="常规 3 10" xfId="8072"/>
    <cellStyle name="常规 3 10 2" xfId="8073"/>
    <cellStyle name="常规 3 10 3" xfId="8074"/>
    <cellStyle name="常规 3 10 4" xfId="8075"/>
    <cellStyle name="常规 3 11" xfId="8076"/>
    <cellStyle name="常规 3 11 2" xfId="8077"/>
    <cellStyle name="常规 3 11 3" xfId="8078"/>
    <cellStyle name="常规 3 11 4" xfId="8079"/>
    <cellStyle name="常规 3 12" xfId="8080"/>
    <cellStyle name="常规 3 12 2" xfId="8081"/>
    <cellStyle name="常规 3 12 3" xfId="8082"/>
    <cellStyle name="常规 3 12 4" xfId="8083"/>
    <cellStyle name="常规 3 13" xfId="8084"/>
    <cellStyle name="常规 3 13 2" xfId="8085"/>
    <cellStyle name="常规 3 13 3" xfId="8086"/>
    <cellStyle name="常规 3 13 4" xfId="8087"/>
    <cellStyle name="常规 3 14" xfId="8088"/>
    <cellStyle name="常规 3 14 2" xfId="8089"/>
    <cellStyle name="常规 3 14 3" xfId="8090"/>
    <cellStyle name="常规 3 15" xfId="8091"/>
    <cellStyle name="常规 3 15 2" xfId="8092"/>
    <cellStyle name="常规 3 15 3" xfId="8093"/>
    <cellStyle name="常规 3 16" xfId="8094"/>
    <cellStyle name="常规 3 16 2" xfId="8095"/>
    <cellStyle name="常规 3 16 3" xfId="8096"/>
    <cellStyle name="常规 3 17" xfId="8097"/>
    <cellStyle name="常规 3 17 2" xfId="8098"/>
    <cellStyle name="常规 3 18" xfId="8099"/>
    <cellStyle name="常规 3 18 10" xfId="8100"/>
    <cellStyle name="常规 3 18 11" xfId="8101"/>
    <cellStyle name="常规 3 18 12" xfId="8102"/>
    <cellStyle name="常规 3 18 13" xfId="8103"/>
    <cellStyle name="常规 3 18 14" xfId="8104"/>
    <cellStyle name="常规 3 18 2" xfId="8105"/>
    <cellStyle name="常规 3 18 3" xfId="8106"/>
    <cellStyle name="常规 3 18 4" xfId="8107"/>
    <cellStyle name="常规 3 18 5" xfId="8108"/>
    <cellStyle name="常规 3 18 6" xfId="8109"/>
    <cellStyle name="常规 3 18 7" xfId="8110"/>
    <cellStyle name="常规 3 18 8" xfId="8111"/>
    <cellStyle name="常规 3 18 9" xfId="8112"/>
    <cellStyle name="常规 3 19" xfId="8113"/>
    <cellStyle name="常规 3 19 2" xfId="8114"/>
    <cellStyle name="常规 3 2" xfId="8115"/>
    <cellStyle name="常规 3 2 10" xfId="8116"/>
    <cellStyle name="常规 3 2 10 2" xfId="8117"/>
    <cellStyle name="常规 3 2 11" xfId="8118"/>
    <cellStyle name="常规 3 2 11 2" xfId="8119"/>
    <cellStyle name="常规 3 2 12" xfId="8120"/>
    <cellStyle name="常规 3 2 12 2" xfId="8121"/>
    <cellStyle name="常规 3 2 13" xfId="8122"/>
    <cellStyle name="常规 3 2 13 2" xfId="8123"/>
    <cellStyle name="常规 3 2 14" xfId="8124"/>
    <cellStyle name="常规 3 2 14 2" xfId="8125"/>
    <cellStyle name="常规 3 2 15" xfId="8126"/>
    <cellStyle name="常规 3 2 15 2" xfId="8127"/>
    <cellStyle name="常规 3 2 16" xfId="8128"/>
    <cellStyle name="常规 3 2 16 2" xfId="8129"/>
    <cellStyle name="常规 3 2 17" xfId="8130"/>
    <cellStyle name="常规 3 2 17 2" xfId="8131"/>
    <cellStyle name="常规 3 2 18" xfId="8132"/>
    <cellStyle name="常规 3 2 18 10" xfId="8133"/>
    <cellStyle name="常规 3 2 18 11" xfId="8134"/>
    <cellStyle name="常规 3 2 18 12" xfId="8135"/>
    <cellStyle name="常规 3 2 18 13" xfId="8136"/>
    <cellStyle name="常规 3 2 18 14" xfId="8137"/>
    <cellStyle name="常规 3 2 18 2" xfId="8138"/>
    <cellStyle name="常规 3 2 18 3" xfId="8139"/>
    <cellStyle name="常规 3 2 18 4" xfId="8140"/>
    <cellStyle name="常规 3 2 18 5" xfId="8141"/>
    <cellStyle name="常规 3 2 18 6" xfId="8142"/>
    <cellStyle name="常规 3 2 18 7" xfId="8143"/>
    <cellStyle name="常规 3 2 18 8" xfId="8144"/>
    <cellStyle name="常规 3 2 18 9" xfId="8145"/>
    <cellStyle name="常规 3 2 19" xfId="8146"/>
    <cellStyle name="常规 3 2 19 2" xfId="8147"/>
    <cellStyle name="常规 3 2 2" xfId="8148"/>
    <cellStyle name="常规 3 2 2 10" xfId="8149"/>
    <cellStyle name="常规 3 2 2 10 2" xfId="8150"/>
    <cellStyle name="常规 3 2 2 11" xfId="8151"/>
    <cellStyle name="常规 3 2 2 11 2" xfId="8152"/>
    <cellStyle name="常规 3 2 2 12" xfId="8153"/>
    <cellStyle name="常规 3 2 2 12 2" xfId="8154"/>
    <cellStyle name="常规 3 2 2 13" xfId="8155"/>
    <cellStyle name="常规 3 2 2 13 2" xfId="8156"/>
    <cellStyle name="常规 3 2 2 14" xfId="8157"/>
    <cellStyle name="常规 3 2 2 14 2" xfId="8158"/>
    <cellStyle name="常规 3 2 2 15" xfId="8159"/>
    <cellStyle name="常规 3 2 2 15 2" xfId="8160"/>
    <cellStyle name="常规 3 2 2 16" xfId="8161"/>
    <cellStyle name="常规 3 2 2 16 2" xfId="8162"/>
    <cellStyle name="常规 3 2 2 17" xfId="8163"/>
    <cellStyle name="常规 3 2 2 17 10" xfId="8164"/>
    <cellStyle name="常规 3 2 2 17 11" xfId="8165"/>
    <cellStyle name="常规 3 2 2 17 12" xfId="8166"/>
    <cellStyle name="常规 3 2 2 17 13" xfId="8167"/>
    <cellStyle name="常规 3 2 2 17 14" xfId="8168"/>
    <cellStyle name="常规 3 2 2 17 2" xfId="8169"/>
    <cellStyle name="常规 3 2 2 17 3" xfId="8170"/>
    <cellStyle name="常规 3 2 2 17 4" xfId="8171"/>
    <cellStyle name="常规 3 2 2 17 5" xfId="8172"/>
    <cellStyle name="常规 3 2 2 17 6" xfId="8173"/>
    <cellStyle name="常规 3 2 2 17 7" xfId="8174"/>
    <cellStyle name="常规 3 2 2 17 8" xfId="8175"/>
    <cellStyle name="常规 3 2 2 17 9" xfId="8176"/>
    <cellStyle name="常规 3 2 2 18" xfId="8177"/>
    <cellStyle name="常规 3 2 2 18 2" xfId="8178"/>
    <cellStyle name="常规 3 2 2 19" xfId="8179"/>
    <cellStyle name="常规 3 2 2 2" xfId="8180"/>
    <cellStyle name="常规 3 2 2 2 2" xfId="8181"/>
    <cellStyle name="常规 3 2 2 2 2 2" xfId="8182"/>
    <cellStyle name="常规 3 2 2 2 3" xfId="8183"/>
    <cellStyle name="常规 3 2 2 2 4" xfId="8184"/>
    <cellStyle name="常规 3 2 2 20" xfId="8185"/>
    <cellStyle name="常规 3 2 2 21" xfId="8186"/>
    <cellStyle name="常规 3 2 2 22" xfId="8187"/>
    <cellStyle name="常规 3 2 2 23" xfId="8188"/>
    <cellStyle name="常规 3 2 2 24" xfId="8189"/>
    <cellStyle name="常规 3 2 2 25" xfId="8190"/>
    <cellStyle name="常规 3 2 2 26" xfId="8191"/>
    <cellStyle name="常规 3 2 2 27" xfId="8192"/>
    <cellStyle name="常规 3 2 2 28" xfId="8193"/>
    <cellStyle name="常规 3 2 2 29" xfId="8194"/>
    <cellStyle name="常规 3 2 2 3" xfId="8195"/>
    <cellStyle name="常规 3 2 2 3 2" xfId="8196"/>
    <cellStyle name="常规 3 2 2 30" xfId="8197"/>
    <cellStyle name="常规 3 2 2 31" xfId="8198"/>
    <cellStyle name="常规 3 2 2 4" xfId="8199"/>
    <cellStyle name="常规 3 2 2 4 2" xfId="8200"/>
    <cellStyle name="常规 3 2 2 4 3" xfId="8201"/>
    <cellStyle name="常规 3 2 2 5" xfId="8202"/>
    <cellStyle name="常规 3 2 2 5 2" xfId="8203"/>
    <cellStyle name="常规 3 2 2 6" xfId="8204"/>
    <cellStyle name="常规 3 2 2 6 2" xfId="8205"/>
    <cellStyle name="常规 3 2 2 7" xfId="8206"/>
    <cellStyle name="常规 3 2 2 7 2" xfId="8207"/>
    <cellStyle name="常规 3 2 2 8" xfId="8208"/>
    <cellStyle name="常规 3 2 2 8 2" xfId="8209"/>
    <cellStyle name="常规 3 2 2 9" xfId="8210"/>
    <cellStyle name="常规 3 2 2 9 2" xfId="8211"/>
    <cellStyle name="常规 3 2 20" xfId="8212"/>
    <cellStyle name="常规 3 2 21" xfId="8213"/>
    <cellStyle name="常规 3 2 22" xfId="8214"/>
    <cellStyle name="常规 3 2 23" xfId="8215"/>
    <cellStyle name="常规 3 2 24" xfId="8216"/>
    <cellStyle name="常规 3 2 25" xfId="8217"/>
    <cellStyle name="常规 3 2 26" xfId="8218"/>
    <cellStyle name="常规 3 2 27" xfId="8219"/>
    <cellStyle name="常规 3 2 28" xfId="8220"/>
    <cellStyle name="常规 3 2 29" xfId="8221"/>
    <cellStyle name="常规 3 2 3" xfId="8222"/>
    <cellStyle name="常规 3 2 3 2" xfId="8223"/>
    <cellStyle name="常规 3 2 3 2 2" xfId="8224"/>
    <cellStyle name="常规 3 2 3 2 3" xfId="8225"/>
    <cellStyle name="常规 3 2 3 2 4" xfId="8226"/>
    <cellStyle name="常规 3 2 3 3" xfId="8227"/>
    <cellStyle name="常规 3 2 3 4" xfId="8228"/>
    <cellStyle name="常规 3 2 30" xfId="8229"/>
    <cellStyle name="常规 3 2 31" xfId="8230"/>
    <cellStyle name="常规 3 2 32" xfId="8231"/>
    <cellStyle name="常规 3 2 33" xfId="8232"/>
    <cellStyle name="常规 3 2 34" xfId="8233"/>
    <cellStyle name="常规 3 2 4" xfId="8234"/>
    <cellStyle name="常规 3 2 4 2" xfId="8235"/>
    <cellStyle name="常规 3 2 4 2 2" xfId="8236"/>
    <cellStyle name="常规 3 2 4 3" xfId="8237"/>
    <cellStyle name="常规 3 2 4 4" xfId="8238"/>
    <cellStyle name="常规 3 2 5" xfId="8239"/>
    <cellStyle name="常规 3 2 5 2" xfId="8240"/>
    <cellStyle name="常规 3 2 5 3" xfId="8241"/>
    <cellStyle name="常规 3 2 5 4" xfId="8242"/>
    <cellStyle name="常规 3 2 6" xfId="8243"/>
    <cellStyle name="常规 3 2 6 2" xfId="8244"/>
    <cellStyle name="常规 3 2 6 3" xfId="8245"/>
    <cellStyle name="常规 3 2 6 4" xfId="8246"/>
    <cellStyle name="常规 3 2 7" xfId="8247"/>
    <cellStyle name="常规 3 2 7 2" xfId="8248"/>
    <cellStyle name="常规 3 2 7 3" xfId="8249"/>
    <cellStyle name="常规 3 2 7 4" xfId="8250"/>
    <cellStyle name="常规 3 2 8" xfId="8251"/>
    <cellStyle name="常规 3 2 8 2" xfId="8252"/>
    <cellStyle name="常规 3 2 8 3" xfId="8253"/>
    <cellStyle name="常规 3 2 9" xfId="8254"/>
    <cellStyle name="常规 3 2 9 2" xfId="8255"/>
    <cellStyle name="常规 3 20" xfId="8256"/>
    <cellStyle name="常规 3 21" xfId="8257"/>
    <cellStyle name="常规 3 22" xfId="8258"/>
    <cellStyle name="常规 3 23" xfId="8259"/>
    <cellStyle name="常规 3 24" xfId="8260"/>
    <cellStyle name="常规 3 25" xfId="8261"/>
    <cellStyle name="常规 3 26" xfId="8262"/>
    <cellStyle name="常规 3 27" xfId="8263"/>
    <cellStyle name="常规 3 28" xfId="8264"/>
    <cellStyle name="常规 3 29" xfId="8265"/>
    <cellStyle name="常规 3 3" xfId="8266"/>
    <cellStyle name="常规 3 3 10" xfId="8267"/>
    <cellStyle name="常规 3 3 2" xfId="8268"/>
    <cellStyle name="常规 3 3 2 2" xfId="8269"/>
    <cellStyle name="常规 3 3 2 3" xfId="8270"/>
    <cellStyle name="常规 3 3 3" xfId="8271"/>
    <cellStyle name="常规 3 3 3 2" xfId="8272"/>
    <cellStyle name="常规 3 3 4" xfId="8273"/>
    <cellStyle name="常规 3 3 4 2" xfId="8274"/>
    <cellStyle name="常规 3 3 5" xfId="8275"/>
    <cellStyle name="常规 3 3 5 2" xfId="8276"/>
    <cellStyle name="常规 3 3 6" xfId="8277"/>
    <cellStyle name="常规 3 3 6 2" xfId="8278"/>
    <cellStyle name="常规 3 3 7" xfId="8279"/>
    <cellStyle name="常规 3 3 8" xfId="8280"/>
    <cellStyle name="常规 3 3 9" xfId="8281"/>
    <cellStyle name="常规 3 30" xfId="8282"/>
    <cellStyle name="常规 3 31" xfId="8283"/>
    <cellStyle name="常规 3 32" xfId="8284"/>
    <cellStyle name="常规 3 33" xfId="8285"/>
    <cellStyle name="常规 3 4" xfId="8286"/>
    <cellStyle name="常规 3 4 2" xfId="8287"/>
    <cellStyle name="常规 3 4 2 2" xfId="8288"/>
    <cellStyle name="常规 3 4 2 3" xfId="8289"/>
    <cellStyle name="常规 3 4 3" xfId="8290"/>
    <cellStyle name="常规 3 4 4" xfId="8291"/>
    <cellStyle name="常规 3 5" xfId="8292"/>
    <cellStyle name="常规 3 5 2" xfId="8293"/>
    <cellStyle name="常规 3 5 2 2" xfId="8294"/>
    <cellStyle name="常规 3 5 2 3" xfId="8295"/>
    <cellStyle name="常规 3 5 3" xfId="8296"/>
    <cellStyle name="常规 3 5 4" xfId="8297"/>
    <cellStyle name="常规 3 6" xfId="8298"/>
    <cellStyle name="常规 3 6 2" xfId="8299"/>
    <cellStyle name="常规 3 6 2 2" xfId="8300"/>
    <cellStyle name="常规 3 6 2 3" xfId="8301"/>
    <cellStyle name="常规 3 6 3" xfId="8302"/>
    <cellStyle name="常规 3 7" xfId="8303"/>
    <cellStyle name="常规 3 7 2" xfId="8304"/>
    <cellStyle name="常规 3 7 2 2" xfId="8305"/>
    <cellStyle name="常规 3 7 2 3" xfId="8306"/>
    <cellStyle name="常规 3 7 3" xfId="8307"/>
    <cellStyle name="常规 3 8" xfId="8308"/>
    <cellStyle name="常规 3 8 2" xfId="8309"/>
    <cellStyle name="常规 3 8 2 2" xfId="8310"/>
    <cellStyle name="常规 3 8 2 3" xfId="8311"/>
    <cellStyle name="常规 3 8 3" xfId="8312"/>
    <cellStyle name="常规 3 9" xfId="8313"/>
    <cellStyle name="常规 3 9 2" xfId="8314"/>
    <cellStyle name="常规 3 9 2 2" xfId="8315"/>
    <cellStyle name="常规 3 9 2 3" xfId="8316"/>
    <cellStyle name="常规 3 9 3" xfId="8317"/>
    <cellStyle name="常规 3_2、政法口" xfId="8318"/>
    <cellStyle name="常规 30" xfId="8319"/>
    <cellStyle name="常规 30 2" xfId="8320"/>
    <cellStyle name="常规 30 3" xfId="8321"/>
    <cellStyle name="常规 31" xfId="8322"/>
    <cellStyle name="常规 31 2" xfId="8323"/>
    <cellStyle name="常规 31 3" xfId="8324"/>
    <cellStyle name="常规 31 4" xfId="8325"/>
    <cellStyle name="常规 32" xfId="8326"/>
    <cellStyle name="常规 32 2" xfId="8327"/>
    <cellStyle name="常规 32 3" xfId="8328"/>
    <cellStyle name="常规 33" xfId="8329"/>
    <cellStyle name="常规 33 2" xfId="8330"/>
    <cellStyle name="常规 33 3" xfId="8331"/>
    <cellStyle name="常规 33 3 2" xfId="8332"/>
    <cellStyle name="常规 33 4" xfId="8333"/>
    <cellStyle name="常规 33 5" xfId="8334"/>
    <cellStyle name="常规 34" xfId="8335"/>
    <cellStyle name="常规 34 2" xfId="8336"/>
    <cellStyle name="常规 35" xfId="8337"/>
    <cellStyle name="常规 35 2" xfId="8338"/>
    <cellStyle name="常规 35 3" xfId="8339"/>
    <cellStyle name="常规 35 4" xfId="8340"/>
    <cellStyle name="常规 36" xfId="8341"/>
    <cellStyle name="常规 36 2" xfId="8342"/>
    <cellStyle name="常规 36 3" xfId="8343"/>
    <cellStyle name="常规 37" xfId="8344"/>
    <cellStyle name="常规 37 2" xfId="8345"/>
    <cellStyle name="常规 37 3" xfId="8346"/>
    <cellStyle name="常规 38" xfId="8347"/>
    <cellStyle name="常规 38 2" xfId="8348"/>
    <cellStyle name="常规 39" xfId="8349"/>
    <cellStyle name="常规 39 2" xfId="8350"/>
    <cellStyle name="常规 4" xfId="8351"/>
    <cellStyle name="常规 4 10" xfId="8352"/>
    <cellStyle name="常规 4 10 2" xfId="8353"/>
    <cellStyle name="常规 4 10 3" xfId="8354"/>
    <cellStyle name="常规 4 10 4" xfId="8355"/>
    <cellStyle name="常规 4 11" xfId="8356"/>
    <cellStyle name="常规 4 11 2" xfId="8357"/>
    <cellStyle name="常规 4 11 3" xfId="8358"/>
    <cellStyle name="常规 4 11 4" xfId="8359"/>
    <cellStyle name="常规 4 12" xfId="8360"/>
    <cellStyle name="常规 4 12 2" xfId="8361"/>
    <cellStyle name="常规 4 12 3" xfId="8362"/>
    <cellStyle name="常规 4 12 4" xfId="8363"/>
    <cellStyle name="常规 4 13" xfId="8364"/>
    <cellStyle name="常规 4 13 2" xfId="8365"/>
    <cellStyle name="常规 4 13 3" xfId="8366"/>
    <cellStyle name="常规 4 13 4" xfId="8367"/>
    <cellStyle name="常规 4 14" xfId="8368"/>
    <cellStyle name="常规 4 14 2" xfId="8369"/>
    <cellStyle name="常规 4 14 3" xfId="8370"/>
    <cellStyle name="常规 4 15" xfId="8371"/>
    <cellStyle name="常规 4 15 2" xfId="8372"/>
    <cellStyle name="常规 4 16" xfId="8373"/>
    <cellStyle name="常规 4 16 2" xfId="8374"/>
    <cellStyle name="常规 4 17" xfId="8375"/>
    <cellStyle name="常规 4 17 2" xfId="8376"/>
    <cellStyle name="常规 4 18" xfId="8377"/>
    <cellStyle name="常规 4 18 10" xfId="8378"/>
    <cellStyle name="常规 4 18 11" xfId="8379"/>
    <cellStyle name="常规 4 18 12" xfId="8380"/>
    <cellStyle name="常规 4 18 13" xfId="8381"/>
    <cellStyle name="常规 4 18 14" xfId="8382"/>
    <cellStyle name="常规 4 18 2" xfId="8383"/>
    <cellStyle name="常规 4 18 3" xfId="8384"/>
    <cellStyle name="常规 4 18 4" xfId="8385"/>
    <cellStyle name="常规 4 18 5" xfId="8386"/>
    <cellStyle name="常规 4 18 6" xfId="8387"/>
    <cellStyle name="常规 4 18 7" xfId="8388"/>
    <cellStyle name="常规 4 18 8" xfId="8389"/>
    <cellStyle name="常规 4 18 9" xfId="8390"/>
    <cellStyle name="常规 4 19" xfId="8391"/>
    <cellStyle name="常规 4 19 2" xfId="8392"/>
    <cellStyle name="常规 4 2" xfId="8393"/>
    <cellStyle name="常规 4 2 10" xfId="8394"/>
    <cellStyle name="常规 4 2 10 2" xfId="8395"/>
    <cellStyle name="常规 4 2 11" xfId="8396"/>
    <cellStyle name="常规 4 2 11 2" xfId="8397"/>
    <cellStyle name="常规 4 2 12" xfId="8398"/>
    <cellStyle name="常规 4 2 12 2" xfId="8399"/>
    <cellStyle name="常规 4 2 13" xfId="8400"/>
    <cellStyle name="常规 4 2 13 2" xfId="8401"/>
    <cellStyle name="常规 4 2 14" xfId="8402"/>
    <cellStyle name="常规 4 2 14 2" xfId="8403"/>
    <cellStyle name="常规 4 2 15" xfId="8404"/>
    <cellStyle name="常规 4 2 15 2" xfId="8405"/>
    <cellStyle name="常规 4 2 16" xfId="8406"/>
    <cellStyle name="常规 4 2 16 2" xfId="8407"/>
    <cellStyle name="常规 4 2 17" xfId="8408"/>
    <cellStyle name="常规 4 2 17 10" xfId="8409"/>
    <cellStyle name="常规 4 2 17 11" xfId="8410"/>
    <cellStyle name="常规 4 2 17 12" xfId="8411"/>
    <cellStyle name="常规 4 2 17 13" xfId="8412"/>
    <cellStyle name="常规 4 2 17 14" xfId="8413"/>
    <cellStyle name="常规 4 2 17 2" xfId="8414"/>
    <cellStyle name="常规 4 2 17 3" xfId="8415"/>
    <cellStyle name="常规 4 2 17 4" xfId="8416"/>
    <cellStyle name="常规 4 2 17 5" xfId="8417"/>
    <cellStyle name="常规 4 2 17 6" xfId="8418"/>
    <cellStyle name="常规 4 2 17 7" xfId="8419"/>
    <cellStyle name="常规 4 2 17 8" xfId="8420"/>
    <cellStyle name="常规 4 2 17 9" xfId="8421"/>
    <cellStyle name="常规 4 2 18" xfId="8422"/>
    <cellStyle name="常规 4 2 18 2" xfId="8423"/>
    <cellStyle name="常规 4 2 19" xfId="8424"/>
    <cellStyle name="常规 4 2 2" xfId="8425"/>
    <cellStyle name="常规 4 2 2 2" xfId="8426"/>
    <cellStyle name="常规 4 2 2 2 2" xfId="8427"/>
    <cellStyle name="常规 4 2 2 3" xfId="8428"/>
    <cellStyle name="常规 4 2 2 4" xfId="8429"/>
    <cellStyle name="常规 4 2 20" xfId="8430"/>
    <cellStyle name="常规 4 2 21" xfId="8431"/>
    <cellStyle name="常规 4 2 22" xfId="8432"/>
    <cellStyle name="常规 4 2 23" xfId="8433"/>
    <cellStyle name="常规 4 2 24" xfId="8434"/>
    <cellStyle name="常规 4 2 25" xfId="8435"/>
    <cellStyle name="常规 4 2 26" xfId="8436"/>
    <cellStyle name="常规 4 2 27" xfId="8437"/>
    <cellStyle name="常规 4 2 28" xfId="8438"/>
    <cellStyle name="常规 4 2 29" xfId="8439"/>
    <cellStyle name="常规 4 2 3" xfId="8440"/>
    <cellStyle name="常规 4 2 3 2" xfId="8441"/>
    <cellStyle name="常规 4 2 3 3" xfId="8442"/>
    <cellStyle name="常规 4 2 3 4" xfId="8443"/>
    <cellStyle name="常规 4 2 30" xfId="8444"/>
    <cellStyle name="常规 4 2 31" xfId="8445"/>
    <cellStyle name="常规 4 2 32" xfId="8446"/>
    <cellStyle name="常规 4 2 33" xfId="8447"/>
    <cellStyle name="常规 4 2 4" xfId="8448"/>
    <cellStyle name="常规 4 2 4 2" xfId="8449"/>
    <cellStyle name="常规 4 2 4 3" xfId="8450"/>
    <cellStyle name="常规 4 2 4 4" xfId="8451"/>
    <cellStyle name="常规 4 2 5" xfId="8452"/>
    <cellStyle name="常规 4 2 5 2" xfId="8453"/>
    <cellStyle name="常规 4 2 5 3" xfId="8454"/>
    <cellStyle name="常规 4 2 5 4" xfId="8455"/>
    <cellStyle name="常规 4 2 6" xfId="8456"/>
    <cellStyle name="常规 4 2 6 2" xfId="8457"/>
    <cellStyle name="常规 4 2 6 3" xfId="8458"/>
    <cellStyle name="常规 4 2 6 4" xfId="8459"/>
    <cellStyle name="常规 4 2 7" xfId="8460"/>
    <cellStyle name="常规 4 2 7 2" xfId="8461"/>
    <cellStyle name="常规 4 2 7 3" xfId="8462"/>
    <cellStyle name="常规 4 2 7 4" xfId="8463"/>
    <cellStyle name="常规 4 2 8" xfId="8464"/>
    <cellStyle name="常规 4 2 8 2" xfId="8465"/>
    <cellStyle name="常规 4 2 8 3" xfId="8466"/>
    <cellStyle name="常规 4 2 9" xfId="8467"/>
    <cellStyle name="常规 4 2 9 2" xfId="8468"/>
    <cellStyle name="常规 4 20" xfId="8469"/>
    <cellStyle name="常规 4 21" xfId="8470"/>
    <cellStyle name="常规 4 22" xfId="8471"/>
    <cellStyle name="常规 4 23" xfId="8472"/>
    <cellStyle name="常规 4 24" xfId="8473"/>
    <cellStyle name="常规 4 25" xfId="8474"/>
    <cellStyle name="常规 4 26" xfId="8475"/>
    <cellStyle name="常规 4 27" xfId="8476"/>
    <cellStyle name="常规 4 28" xfId="8477"/>
    <cellStyle name="常规 4 29" xfId="8478"/>
    <cellStyle name="常规 4 3" xfId="8479"/>
    <cellStyle name="常规 4 3 2" xfId="8480"/>
    <cellStyle name="常规 4 3 2 2" xfId="8481"/>
    <cellStyle name="常规 4 3 2 3" xfId="8482"/>
    <cellStyle name="常规 4 3 2 4" xfId="8483"/>
    <cellStyle name="常规 4 3 3" xfId="8484"/>
    <cellStyle name="常规 4 3 3 2" xfId="8485"/>
    <cellStyle name="常规 4 3 4" xfId="8486"/>
    <cellStyle name="常规 4 3 4 2" xfId="8487"/>
    <cellStyle name="常规 4 3 5" xfId="8488"/>
    <cellStyle name="常规 4 3 5 2" xfId="8489"/>
    <cellStyle name="常规 4 3 6" xfId="8490"/>
    <cellStyle name="常规 4 3 6 2" xfId="8491"/>
    <cellStyle name="常规 4 3 7" xfId="8492"/>
    <cellStyle name="常规 4 3 8" xfId="8493"/>
    <cellStyle name="常规 4 3 9" xfId="8494"/>
    <cellStyle name="常规 4 30" xfId="8495"/>
    <cellStyle name="常规 4 31" xfId="8496"/>
    <cellStyle name="常规 4 32" xfId="8497"/>
    <cellStyle name="常规 4 33" xfId="8498"/>
    <cellStyle name="常规 4 34" xfId="8499"/>
    <cellStyle name="常规 4 35" xfId="8500"/>
    <cellStyle name="常规 4 4" xfId="8501"/>
    <cellStyle name="常规 4 4 2" xfId="8502"/>
    <cellStyle name="常规 4 4 2 2" xfId="8503"/>
    <cellStyle name="常规 4 4 2 3" xfId="8504"/>
    <cellStyle name="常规 4 4 3" xfId="8505"/>
    <cellStyle name="常规 4 4 4" xfId="8506"/>
    <cellStyle name="常规 4 4 5" xfId="8507"/>
    <cellStyle name="常规 4 5" xfId="8508"/>
    <cellStyle name="常规 4 5 2" xfId="8509"/>
    <cellStyle name="常规 4 5 2 2" xfId="8510"/>
    <cellStyle name="常规 4 5 2 3" xfId="8511"/>
    <cellStyle name="常规 4 5 3" xfId="8512"/>
    <cellStyle name="常规 4 5 4" xfId="8513"/>
    <cellStyle name="常规 4 6" xfId="8514"/>
    <cellStyle name="常规 4 6 2" xfId="8515"/>
    <cellStyle name="常规 4 6 2 2" xfId="8516"/>
    <cellStyle name="常规 4 6 2 3" xfId="8517"/>
    <cellStyle name="常规 4 6 3" xfId="8518"/>
    <cellStyle name="常规 4 6 3 2" xfId="8519"/>
    <cellStyle name="常规 4 6 4" xfId="8520"/>
    <cellStyle name="常规 4 6 4 2" xfId="8521"/>
    <cellStyle name="常规 4 6 5" xfId="8522"/>
    <cellStyle name="常规 4 6 5 2" xfId="8523"/>
    <cellStyle name="常规 4 6 6" xfId="8524"/>
    <cellStyle name="常规 4 6 6 2" xfId="8525"/>
    <cellStyle name="常规 4 6 7" xfId="8526"/>
    <cellStyle name="常规 4 6 8" xfId="8527"/>
    <cellStyle name="常规 4 7" xfId="8528"/>
    <cellStyle name="常规 4 7 2" xfId="8529"/>
    <cellStyle name="常规 4 7 2 2" xfId="8530"/>
    <cellStyle name="常规 4 7 2 3" xfId="8531"/>
    <cellStyle name="常规 4 7 3" xfId="8532"/>
    <cellStyle name="常规 4 7 4" xfId="8533"/>
    <cellStyle name="常规 4 8" xfId="8534"/>
    <cellStyle name="常规 4 8 2" xfId="8535"/>
    <cellStyle name="常规 4 8 2 2" xfId="8536"/>
    <cellStyle name="常规 4 8 2 3" xfId="8537"/>
    <cellStyle name="常规 4 8 3" xfId="8538"/>
    <cellStyle name="常规 4 8 4" xfId="8539"/>
    <cellStyle name="常规 4 9" xfId="8540"/>
    <cellStyle name="常规 4 9 2" xfId="8541"/>
    <cellStyle name="常规 4 9 2 2" xfId="8542"/>
    <cellStyle name="常规 4 9 2 3" xfId="8543"/>
    <cellStyle name="常规 4 9 3" xfId="8544"/>
    <cellStyle name="常规 4 9 4" xfId="8545"/>
    <cellStyle name="常规 4_2008年横排表0721" xfId="8546"/>
    <cellStyle name="常规 40" xfId="8547"/>
    <cellStyle name="常规 40 2" xfId="8548"/>
    <cellStyle name="常规 41" xfId="8549"/>
    <cellStyle name="常规 41 2" xfId="8550"/>
    <cellStyle name="常规 42" xfId="8551"/>
    <cellStyle name="常规 42 2" xfId="8552"/>
    <cellStyle name="常规 43" xfId="8553"/>
    <cellStyle name="常规 43 2" xfId="8554"/>
    <cellStyle name="常规 44" xfId="8555"/>
    <cellStyle name="常规 44 2" xfId="8556"/>
    <cellStyle name="常规 45" xfId="8557"/>
    <cellStyle name="常规 45 2" xfId="8558"/>
    <cellStyle name="常规 46" xfId="8559"/>
    <cellStyle name="常规 46 2" xfId="8560"/>
    <cellStyle name="常规 47" xfId="8561"/>
    <cellStyle name="常规 47 2" xfId="8562"/>
    <cellStyle name="常规 47 3" xfId="8563"/>
    <cellStyle name="常规 48" xfId="8564"/>
    <cellStyle name="常规 48 2" xfId="8565"/>
    <cellStyle name="常规 49" xfId="8566"/>
    <cellStyle name="常规 49 2" xfId="8567"/>
    <cellStyle name="常规 5" xfId="8568"/>
    <cellStyle name="常规 5 10" xfId="8569"/>
    <cellStyle name="常规 5 10 2" xfId="8570"/>
    <cellStyle name="常规 5 10 3" xfId="8571"/>
    <cellStyle name="常规 5 10 4" xfId="8572"/>
    <cellStyle name="常规 5 11" xfId="8573"/>
    <cellStyle name="常规 5 11 2" xfId="8574"/>
    <cellStyle name="常规 5 11 3" xfId="8575"/>
    <cellStyle name="常规 5 11 4" xfId="8576"/>
    <cellStyle name="常规 5 12" xfId="8577"/>
    <cellStyle name="常规 5 12 2" xfId="8578"/>
    <cellStyle name="常规 5 12 3" xfId="8579"/>
    <cellStyle name="常规 5 12 4" xfId="8580"/>
    <cellStyle name="常规 5 13" xfId="8581"/>
    <cellStyle name="常规 5 13 2" xfId="8582"/>
    <cellStyle name="常规 5 13 3" xfId="8583"/>
    <cellStyle name="常规 5 13 4" xfId="8584"/>
    <cellStyle name="常规 5 14" xfId="8585"/>
    <cellStyle name="常规 5 14 2" xfId="8586"/>
    <cellStyle name="常规 5 14 3" xfId="8587"/>
    <cellStyle name="常规 5 15" xfId="8588"/>
    <cellStyle name="常规 5 15 2" xfId="8589"/>
    <cellStyle name="常规 5 16" xfId="8590"/>
    <cellStyle name="常规 5 16 2" xfId="8591"/>
    <cellStyle name="常规 5 17" xfId="8592"/>
    <cellStyle name="常规 5 17 2" xfId="8593"/>
    <cellStyle name="常规 5 18" xfId="8594"/>
    <cellStyle name="常规 5 18 10" xfId="8595"/>
    <cellStyle name="常规 5 18 11" xfId="8596"/>
    <cellStyle name="常规 5 18 12" xfId="8597"/>
    <cellStyle name="常规 5 18 13" xfId="8598"/>
    <cellStyle name="常规 5 18 14" xfId="8599"/>
    <cellStyle name="常规 5 18 2" xfId="8600"/>
    <cellStyle name="常规 5 18 3" xfId="8601"/>
    <cellStyle name="常规 5 18 4" xfId="8602"/>
    <cellStyle name="常规 5 18 5" xfId="8603"/>
    <cellStyle name="常规 5 18 6" xfId="8604"/>
    <cellStyle name="常规 5 18 7" xfId="8605"/>
    <cellStyle name="常规 5 18 8" xfId="8606"/>
    <cellStyle name="常规 5 18 9" xfId="8607"/>
    <cellStyle name="常规 5 19" xfId="8608"/>
    <cellStyle name="常规 5 19 2" xfId="8609"/>
    <cellStyle name="常规 5 2" xfId="8610"/>
    <cellStyle name="常规 5 2 10" xfId="8611"/>
    <cellStyle name="常规 5 2 10 2" xfId="8612"/>
    <cellStyle name="常规 5 2 11" xfId="8613"/>
    <cellStyle name="常规 5 2 11 2" xfId="8614"/>
    <cellStyle name="常规 5 2 12" xfId="8615"/>
    <cellStyle name="常规 5 2 12 2" xfId="8616"/>
    <cellStyle name="常规 5 2 13" xfId="8617"/>
    <cellStyle name="常规 5 2 13 2" xfId="8618"/>
    <cellStyle name="常规 5 2 14" xfId="8619"/>
    <cellStyle name="常规 5 2 14 2" xfId="8620"/>
    <cellStyle name="常规 5 2 15" xfId="8621"/>
    <cellStyle name="常规 5 2 15 2" xfId="8622"/>
    <cellStyle name="常规 5 2 16" xfId="8623"/>
    <cellStyle name="常规 5 2 16 2" xfId="8624"/>
    <cellStyle name="常规 5 2 17" xfId="8625"/>
    <cellStyle name="常规 5 2 17 10" xfId="8626"/>
    <cellStyle name="常规 5 2 17 11" xfId="8627"/>
    <cellStyle name="常规 5 2 17 12" xfId="8628"/>
    <cellStyle name="常规 5 2 17 13" xfId="8629"/>
    <cellStyle name="常规 5 2 17 14" xfId="8630"/>
    <cellStyle name="常规 5 2 17 2" xfId="8631"/>
    <cellStyle name="常规 5 2 17 3" xfId="8632"/>
    <cellStyle name="常规 5 2 17 4" xfId="8633"/>
    <cellStyle name="常规 5 2 17 5" xfId="8634"/>
    <cellStyle name="常规 5 2 17 6" xfId="8635"/>
    <cellStyle name="常规 5 2 17 7" xfId="8636"/>
    <cellStyle name="常规 5 2 17 8" xfId="8637"/>
    <cellStyle name="常规 5 2 17 9" xfId="8638"/>
    <cellStyle name="常规 5 2 18" xfId="8639"/>
    <cellStyle name="常规 5 2 18 2" xfId="8640"/>
    <cellStyle name="常规 5 2 19" xfId="8641"/>
    <cellStyle name="常规 5 2 2" xfId="8642"/>
    <cellStyle name="常规 5 2 2 2" xfId="8643"/>
    <cellStyle name="常规 5 2 2 2 2" xfId="8644"/>
    <cellStyle name="常规 5 2 2 2 3" xfId="8645"/>
    <cellStyle name="常规 5 2 2 3" xfId="8646"/>
    <cellStyle name="常规 5 2 2 3 2" xfId="8647"/>
    <cellStyle name="常规 5 2 2 4" xfId="8648"/>
    <cellStyle name="常规 5 2 2 4 2" xfId="8649"/>
    <cellStyle name="常规 5 2 2 5" xfId="8650"/>
    <cellStyle name="常规 5 2 2 5 2" xfId="8651"/>
    <cellStyle name="常规 5 2 2 6" xfId="8652"/>
    <cellStyle name="常规 5 2 2 6 2" xfId="8653"/>
    <cellStyle name="常规 5 2 2 7" xfId="8654"/>
    <cellStyle name="常规 5 2 2 8" xfId="8655"/>
    <cellStyle name="常规 5 2 20" xfId="8656"/>
    <cellStyle name="常规 5 2 21" xfId="8657"/>
    <cellStyle name="常规 5 2 22" xfId="8658"/>
    <cellStyle name="常规 5 2 23" xfId="8659"/>
    <cellStyle name="常规 5 2 24" xfId="8660"/>
    <cellStyle name="常规 5 2 25" xfId="8661"/>
    <cellStyle name="常规 5 2 26" xfId="8662"/>
    <cellStyle name="常规 5 2 27" xfId="8663"/>
    <cellStyle name="常规 5 2 28" xfId="8664"/>
    <cellStyle name="常规 5 2 29" xfId="8665"/>
    <cellStyle name="常规 5 2 3" xfId="8666"/>
    <cellStyle name="常规 5 2 3 2" xfId="8667"/>
    <cellStyle name="常规 5 2 3 3" xfId="8668"/>
    <cellStyle name="常规 5 2 3 4" xfId="8669"/>
    <cellStyle name="常规 5 2 30" xfId="8670"/>
    <cellStyle name="常规 5 2 31" xfId="8671"/>
    <cellStyle name="常规 5 2 32" xfId="8672"/>
    <cellStyle name="常规 5 2 33" xfId="8673"/>
    <cellStyle name="常规 5 2 4" xfId="8674"/>
    <cellStyle name="常规 5 2 4 2" xfId="8675"/>
    <cellStyle name="常规 5 2 4 3" xfId="8676"/>
    <cellStyle name="常规 5 2 4 4" xfId="8677"/>
    <cellStyle name="常规 5 2 5" xfId="8678"/>
    <cellStyle name="常规 5 2 5 2" xfId="8679"/>
    <cellStyle name="常规 5 2 5 3" xfId="8680"/>
    <cellStyle name="常规 5 2 5 4" xfId="8681"/>
    <cellStyle name="常规 5 2 6" xfId="8682"/>
    <cellStyle name="常规 5 2 6 2" xfId="8683"/>
    <cellStyle name="常规 5 2 6 3" xfId="8684"/>
    <cellStyle name="常规 5 2 6 4" xfId="8685"/>
    <cellStyle name="常规 5 2 7" xfId="8686"/>
    <cellStyle name="常规 5 2 7 2" xfId="8687"/>
    <cellStyle name="常规 5 2 7 3" xfId="8688"/>
    <cellStyle name="常规 5 2 8" xfId="8689"/>
    <cellStyle name="常规 5 2 8 2" xfId="8690"/>
    <cellStyle name="常规 5 2 8 3" xfId="8691"/>
    <cellStyle name="常规 5 2 9" xfId="8692"/>
    <cellStyle name="常规 5 2 9 2" xfId="8693"/>
    <cellStyle name="常规 5 20" xfId="8694"/>
    <cellStyle name="常规 5 21" xfId="8695"/>
    <cellStyle name="常规 5 22" xfId="8696"/>
    <cellStyle name="常规 5 23" xfId="8697"/>
    <cellStyle name="常规 5 24" xfId="8698"/>
    <cellStyle name="常规 5 25" xfId="8699"/>
    <cellStyle name="常规 5 26" xfId="8700"/>
    <cellStyle name="常规 5 27" xfId="8701"/>
    <cellStyle name="常规 5 28" xfId="8702"/>
    <cellStyle name="常规 5 29" xfId="8703"/>
    <cellStyle name="常规 5 3" xfId="8704"/>
    <cellStyle name="常规 5 3 2" xfId="8705"/>
    <cellStyle name="常规 5 3 2 2" xfId="8706"/>
    <cellStyle name="常规 5 3 2 3" xfId="8707"/>
    <cellStyle name="常规 5 3 3" xfId="8708"/>
    <cellStyle name="常规 5 3 4" xfId="8709"/>
    <cellStyle name="常规 5 30" xfId="8710"/>
    <cellStyle name="常规 5 31" xfId="8711"/>
    <cellStyle name="常规 5 32" xfId="8712"/>
    <cellStyle name="常规 5 33" xfId="8713"/>
    <cellStyle name="常规 5 34" xfId="8714"/>
    <cellStyle name="常规 5 35" xfId="8715"/>
    <cellStyle name="常规 5 4" xfId="8716"/>
    <cellStyle name="常规 5 4 2" xfId="8717"/>
    <cellStyle name="常规 5 4 2 2" xfId="8718"/>
    <cellStyle name="常规 5 4 2 3" xfId="8719"/>
    <cellStyle name="常规 5 4 3" xfId="8720"/>
    <cellStyle name="常规 5 4 4" xfId="8721"/>
    <cellStyle name="常规 5 5" xfId="8722"/>
    <cellStyle name="常规 5 5 2" xfId="8723"/>
    <cellStyle name="常规 5 5 2 2" xfId="8724"/>
    <cellStyle name="常规 5 5 2 3" xfId="8725"/>
    <cellStyle name="常规 5 5 3" xfId="8726"/>
    <cellStyle name="常规 5 5 4" xfId="8727"/>
    <cellStyle name="常规 5 6" xfId="8728"/>
    <cellStyle name="常规 5 6 2" xfId="8729"/>
    <cellStyle name="常规 5 6 2 2" xfId="8730"/>
    <cellStyle name="常规 5 6 2 3" xfId="8731"/>
    <cellStyle name="常规 5 6 3" xfId="8732"/>
    <cellStyle name="常规 5 6 4" xfId="8733"/>
    <cellStyle name="常规 5 7" xfId="8734"/>
    <cellStyle name="常规 5 7 2" xfId="8735"/>
    <cellStyle name="常规 5 7 2 2" xfId="8736"/>
    <cellStyle name="常规 5 7 2 3" xfId="8737"/>
    <cellStyle name="常规 5 7 3" xfId="8738"/>
    <cellStyle name="常规 5 7 4" xfId="8739"/>
    <cellStyle name="常规 5 8" xfId="8740"/>
    <cellStyle name="常规 5 8 2" xfId="8741"/>
    <cellStyle name="常规 5 8 2 2" xfId="8742"/>
    <cellStyle name="常规 5 8 2 3" xfId="8743"/>
    <cellStyle name="常规 5 8 3" xfId="8744"/>
    <cellStyle name="常规 5 8 4" xfId="8745"/>
    <cellStyle name="常规 5 9" xfId="8746"/>
    <cellStyle name="常规 5 9 2" xfId="8747"/>
    <cellStyle name="常规 5 9 2 2" xfId="8748"/>
    <cellStyle name="常规 5 9 2 3" xfId="8749"/>
    <cellStyle name="常规 5 9 3" xfId="8750"/>
    <cellStyle name="常规 5 9 4" xfId="8751"/>
    <cellStyle name="常规 50" xfId="8752"/>
    <cellStyle name="常规 50 2" xfId="8753"/>
    <cellStyle name="常规 51" xfId="8754"/>
    <cellStyle name="常规 51 2" xfId="8755"/>
    <cellStyle name="常规 52" xfId="8756"/>
    <cellStyle name="常规 52 2" xfId="8757"/>
    <cellStyle name="常规 53" xfId="8758"/>
    <cellStyle name="常规 53 2" xfId="8759"/>
    <cellStyle name="常规 54" xfId="8760"/>
    <cellStyle name="常规 54 2" xfId="8761"/>
    <cellStyle name="常规 55" xfId="8762"/>
    <cellStyle name="常规 55 2" xfId="8763"/>
    <cellStyle name="常规 56" xfId="8764"/>
    <cellStyle name="常规 56 2" xfId="8765"/>
    <cellStyle name="常规 57" xfId="8766"/>
    <cellStyle name="常规 57 2" xfId="8767"/>
    <cellStyle name="常规 58" xfId="8768"/>
    <cellStyle name="常规 58 2" xfId="8769"/>
    <cellStyle name="常规 59" xfId="8770"/>
    <cellStyle name="常规 6" xfId="8771"/>
    <cellStyle name="常规 6 10" xfId="8772"/>
    <cellStyle name="常规 6 10 2" xfId="8773"/>
    <cellStyle name="常规 6 10 3" xfId="8774"/>
    <cellStyle name="常规 6 11" xfId="8775"/>
    <cellStyle name="常规 6 11 2" xfId="8776"/>
    <cellStyle name="常规 6 12" xfId="8777"/>
    <cellStyle name="常规 6 12 2" xfId="8778"/>
    <cellStyle name="常规 6 13" xfId="8779"/>
    <cellStyle name="常规 6 13 2" xfId="8780"/>
    <cellStyle name="常规 6 14" xfId="8781"/>
    <cellStyle name="常规 6 15" xfId="8782"/>
    <cellStyle name="常规 6 16" xfId="8783"/>
    <cellStyle name="常规 6 17" xfId="8784"/>
    <cellStyle name="常规 6 18" xfId="8785"/>
    <cellStyle name="常规 6 2" xfId="8786"/>
    <cellStyle name="常规 6 2 10" xfId="8787"/>
    <cellStyle name="常规 6 2 11" xfId="8788"/>
    <cellStyle name="常规 6 2 12" xfId="8789"/>
    <cellStyle name="常规 6 2 13" xfId="8790"/>
    <cellStyle name="常规 6 2 14" xfId="8791"/>
    <cellStyle name="常规 6 2 15" xfId="8792"/>
    <cellStyle name="常规 6 2 2" xfId="8793"/>
    <cellStyle name="常规 6 2 2 2" xfId="8794"/>
    <cellStyle name="常规 6 2 2 3" xfId="8795"/>
    <cellStyle name="常规 6 2 3" xfId="8796"/>
    <cellStyle name="常规 6 2 3 2" xfId="8797"/>
    <cellStyle name="常规 6 2 4" xfId="8798"/>
    <cellStyle name="常规 6 2 5" xfId="8799"/>
    <cellStyle name="常规 6 2 6" xfId="8800"/>
    <cellStyle name="常规 6 2 7" xfId="8801"/>
    <cellStyle name="常规 6 2 8" xfId="8802"/>
    <cellStyle name="常规 6 2 9" xfId="8803"/>
    <cellStyle name="常规 6 3" xfId="8804"/>
    <cellStyle name="常规 6 3 2" xfId="8805"/>
    <cellStyle name="常规 6 3 2 2" xfId="8806"/>
    <cellStyle name="常规 6 3 3" xfId="8807"/>
    <cellStyle name="常规 6 4" xfId="8808"/>
    <cellStyle name="常规 6 4 2" xfId="8809"/>
    <cellStyle name="常规 6 4 2 2" xfId="8810"/>
    <cellStyle name="常规 6 4 3" xfId="8811"/>
    <cellStyle name="常规 6 5" xfId="8812"/>
    <cellStyle name="常规 6 5 2" xfId="8813"/>
    <cellStyle name="常规 6 5 2 2" xfId="8814"/>
    <cellStyle name="常规 6 5 3" xfId="8815"/>
    <cellStyle name="常规 6 6" xfId="8816"/>
    <cellStyle name="常规 6 6 2" xfId="8817"/>
    <cellStyle name="常规 6 6 2 2" xfId="8818"/>
    <cellStyle name="常规 6 6 3" xfId="8819"/>
    <cellStyle name="常规 6 7" xfId="8820"/>
    <cellStyle name="常规 6 7 2" xfId="8821"/>
    <cellStyle name="常规 6 7 2 2" xfId="8822"/>
    <cellStyle name="常规 6 7 3" xfId="8823"/>
    <cellStyle name="常规 6 8" xfId="8824"/>
    <cellStyle name="常规 6 8 2" xfId="8825"/>
    <cellStyle name="常规 6 8 2 2" xfId="8826"/>
    <cellStyle name="常规 6 8 3" xfId="8827"/>
    <cellStyle name="常规 6 9" xfId="8828"/>
    <cellStyle name="常规 6 9 2" xfId="8829"/>
    <cellStyle name="常规 6 9 2 2" xfId="8830"/>
    <cellStyle name="常规 6 9 3" xfId="8831"/>
    <cellStyle name="常规 6_2、政法口" xfId="8832"/>
    <cellStyle name="常规 60" xfId="8833"/>
    <cellStyle name="常规 60 2" xfId="8834"/>
    <cellStyle name="常规 61" xfId="8835"/>
    <cellStyle name="常规 61 2" xfId="8836"/>
    <cellStyle name="常规 62" xfId="8837"/>
    <cellStyle name="常规 62 2" xfId="8838"/>
    <cellStyle name="常规 63" xfId="8839"/>
    <cellStyle name="常规 63 2" xfId="8840"/>
    <cellStyle name="常规 64" xfId="8841"/>
    <cellStyle name="常规 64 2" xfId="8842"/>
    <cellStyle name="常规 65" xfId="8843"/>
    <cellStyle name="常规 66" xfId="8844"/>
    <cellStyle name="常规 67" xfId="8845"/>
    <cellStyle name="常规 68" xfId="8846"/>
    <cellStyle name="常规 69" xfId="8847"/>
    <cellStyle name="常规 7" xfId="8848"/>
    <cellStyle name="常规 7 10" xfId="8849"/>
    <cellStyle name="常规 7 10 2" xfId="8850"/>
    <cellStyle name="常规 7 10 2 2" xfId="8851"/>
    <cellStyle name="常规 7 10 3" xfId="8852"/>
    <cellStyle name="常规 7 10 4" xfId="8853"/>
    <cellStyle name="常规 7 11" xfId="8854"/>
    <cellStyle name="常规 7 11 2" xfId="8855"/>
    <cellStyle name="常规 7 11 3" xfId="8856"/>
    <cellStyle name="常规 7 12" xfId="8857"/>
    <cellStyle name="常规 7 12 2" xfId="8858"/>
    <cellStyle name="常规 7 12 3" xfId="8859"/>
    <cellStyle name="常规 7 13" xfId="8860"/>
    <cellStyle name="常规 7 13 2" xfId="8861"/>
    <cellStyle name="常规 7 13 3" xfId="8862"/>
    <cellStyle name="常规 7 14" xfId="8863"/>
    <cellStyle name="常规 7 14 2" xfId="8864"/>
    <cellStyle name="常规 7 14 3" xfId="8865"/>
    <cellStyle name="常规 7 15" xfId="8866"/>
    <cellStyle name="常规 7 15 2" xfId="8867"/>
    <cellStyle name="常规 7 16" xfId="8868"/>
    <cellStyle name="常规 7 17" xfId="8869"/>
    <cellStyle name="常规 7 18" xfId="8870"/>
    <cellStyle name="常规 7 19" xfId="8871"/>
    <cellStyle name="常规 7 2" xfId="8872"/>
    <cellStyle name="常规 7 2 10" xfId="8873"/>
    <cellStyle name="常规 7 2 11" xfId="8874"/>
    <cellStyle name="常规 7 2 12" xfId="8875"/>
    <cellStyle name="常规 7 2 13" xfId="8876"/>
    <cellStyle name="常规 7 2 14" xfId="8877"/>
    <cellStyle name="常规 7 2 15" xfId="8878"/>
    <cellStyle name="常规 7 2 16" xfId="8879"/>
    <cellStyle name="常规 7 2 2" xfId="8880"/>
    <cellStyle name="常规 7 2 2 2" xfId="8881"/>
    <cellStyle name="常规 7 2 2 2 2 3" xfId="8882"/>
    <cellStyle name="常规 7 2 2 3" xfId="8883"/>
    <cellStyle name="常规 7 2 2 4" xfId="8884"/>
    <cellStyle name="常规 7 2 3" xfId="8885"/>
    <cellStyle name="常规 7 2 3 2" xfId="8886"/>
    <cellStyle name="常规 7 2 3 3" xfId="8887"/>
    <cellStyle name="常规 7 2 4" xfId="8888"/>
    <cellStyle name="常规 7 2 4 2" xfId="8889"/>
    <cellStyle name="常规 7 2 4 3" xfId="8890"/>
    <cellStyle name="常规 7 2 5" xfId="8891"/>
    <cellStyle name="常规 7 2 5 2" xfId="8892"/>
    <cellStyle name="常规 7 2 5 3" xfId="8893"/>
    <cellStyle name="常规 7 2 6" xfId="8894"/>
    <cellStyle name="常规 7 2 6 2" xfId="8895"/>
    <cellStyle name="常规 7 2 6 3" xfId="8896"/>
    <cellStyle name="常规 7 2 7" xfId="8897"/>
    <cellStyle name="常规 7 2 7 2" xfId="8898"/>
    <cellStyle name="常规 7 2 8" xfId="8899"/>
    <cellStyle name="常规 7 2 9" xfId="8900"/>
    <cellStyle name="常规 7 3" xfId="8901"/>
    <cellStyle name="常规 7 3 2" xfId="8902"/>
    <cellStyle name="常规 7 3 2 2" xfId="8903"/>
    <cellStyle name="常规 7 3 2 3" xfId="8904"/>
    <cellStyle name="常规 7 3 3" xfId="8905"/>
    <cellStyle name="常规 7 3 3 2" xfId="8906"/>
    <cellStyle name="常规 7 3 4" xfId="8907"/>
    <cellStyle name="常规 7 3 4 2" xfId="8908"/>
    <cellStyle name="常规 7 3 5" xfId="8909"/>
    <cellStyle name="常规 7 3 5 2" xfId="8910"/>
    <cellStyle name="常规 7 3 6" xfId="8911"/>
    <cellStyle name="常规 7 3 6 2" xfId="8912"/>
    <cellStyle name="常规 7 3 7" xfId="8913"/>
    <cellStyle name="常规 7 3 8" xfId="8914"/>
    <cellStyle name="常规 7 3 9" xfId="8915"/>
    <cellStyle name="常规 7 4" xfId="8916"/>
    <cellStyle name="常规 7 4 2" xfId="8917"/>
    <cellStyle name="常规 7 4 2 2" xfId="8918"/>
    <cellStyle name="常规 7 4 2 3" xfId="8919"/>
    <cellStyle name="常规 7 4 3" xfId="8920"/>
    <cellStyle name="常规 7 4 4" xfId="8921"/>
    <cellStyle name="常规 7 4 5" xfId="8922"/>
    <cellStyle name="常规 7 5" xfId="8923"/>
    <cellStyle name="常规 7 5 2" xfId="8924"/>
    <cellStyle name="常规 7 5 2 2" xfId="8925"/>
    <cellStyle name="常规 7 5 3" xfId="8926"/>
    <cellStyle name="常规 7 5 4" xfId="8927"/>
    <cellStyle name="常规 7 6" xfId="8928"/>
    <cellStyle name="常规 7 6 2" xfId="8929"/>
    <cellStyle name="常规 7 6 2 2" xfId="8930"/>
    <cellStyle name="常规 7 6 3" xfId="8931"/>
    <cellStyle name="常规 7 6 4" xfId="8932"/>
    <cellStyle name="常规 7 7" xfId="8933"/>
    <cellStyle name="常规 7 7 2" xfId="8934"/>
    <cellStyle name="常规 7 7 2 2" xfId="8935"/>
    <cellStyle name="常规 7 7 3" xfId="8936"/>
    <cellStyle name="常规 7 7 4" xfId="8937"/>
    <cellStyle name="常规 7 8" xfId="8938"/>
    <cellStyle name="常规 7 8 2" xfId="8939"/>
    <cellStyle name="常规 7 8 2 2" xfId="8940"/>
    <cellStyle name="常规 7 8 3" xfId="8941"/>
    <cellStyle name="常规 7 8 4" xfId="8942"/>
    <cellStyle name="常规 7 9" xfId="8943"/>
    <cellStyle name="常规 7 9 2" xfId="8944"/>
    <cellStyle name="常规 7 9 2 2" xfId="8945"/>
    <cellStyle name="常规 7 9 3" xfId="8946"/>
    <cellStyle name="常规 7 9 4" xfId="8947"/>
    <cellStyle name="常规 7_结算单-第三轮-修订" xfId="8948"/>
    <cellStyle name="常规 70" xfId="8949"/>
    <cellStyle name="常规 71" xfId="8950"/>
    <cellStyle name="常规 72" xfId="8951"/>
    <cellStyle name="常规 73" xfId="8952"/>
    <cellStyle name="常规 74" xfId="8953"/>
    <cellStyle name="常规 75" xfId="8954"/>
    <cellStyle name="常规 76" xfId="8955"/>
    <cellStyle name="常规 77" xfId="8956"/>
    <cellStyle name="常规 78" xfId="8957"/>
    <cellStyle name="常规 79" xfId="8958"/>
    <cellStyle name="常规 8" xfId="8959"/>
    <cellStyle name="常规 8 10" xfId="8960"/>
    <cellStyle name="常规 8 10 2" xfId="8961"/>
    <cellStyle name="常规 8 10 3" xfId="8962"/>
    <cellStyle name="常规 8 11" xfId="8963"/>
    <cellStyle name="常规 8 11 2" xfId="8964"/>
    <cellStyle name="常规 8 11 3" xfId="8965"/>
    <cellStyle name="常规 8 12" xfId="8966"/>
    <cellStyle name="常规 8 12 2" xfId="8967"/>
    <cellStyle name="常规 8 12 3" xfId="8968"/>
    <cellStyle name="常规 8 13" xfId="8969"/>
    <cellStyle name="常规 8 13 2" xfId="8970"/>
    <cellStyle name="常规 8 13 3" xfId="8971"/>
    <cellStyle name="常规 8 14" xfId="8972"/>
    <cellStyle name="常规 8 14 2" xfId="8973"/>
    <cellStyle name="常规 8 15" xfId="8974"/>
    <cellStyle name="常规 8 16" xfId="8975"/>
    <cellStyle name="常规 8 17" xfId="8976"/>
    <cellStyle name="常规 8 18" xfId="8977"/>
    <cellStyle name="常规 8 19" xfId="8978"/>
    <cellStyle name="常规 8 2" xfId="8979"/>
    <cellStyle name="常规 8 2 10" xfId="8980"/>
    <cellStyle name="常规 8 2 11" xfId="8981"/>
    <cellStyle name="常规 8 2 12" xfId="8982"/>
    <cellStyle name="常规 8 2 13" xfId="8983"/>
    <cellStyle name="常规 8 2 14" xfId="8984"/>
    <cellStyle name="常规 8 2 15" xfId="8985"/>
    <cellStyle name="常规 8 2 16" xfId="8986"/>
    <cellStyle name="常规 8 2 2" xfId="8987"/>
    <cellStyle name="常规 8 2 2 2" xfId="8988"/>
    <cellStyle name="常规 8 2 2 3" xfId="8989"/>
    <cellStyle name="常规 8 2 3" xfId="8990"/>
    <cellStyle name="常规 8 2 3 2" xfId="8991"/>
    <cellStyle name="常规 8 2 4" xfId="8992"/>
    <cellStyle name="常规 8 2 5" xfId="8993"/>
    <cellStyle name="常规 8 2 6" xfId="8994"/>
    <cellStyle name="常规 8 2 7" xfId="8995"/>
    <cellStyle name="常规 8 2 8" xfId="8996"/>
    <cellStyle name="常规 8 2 9" xfId="8997"/>
    <cellStyle name="常规 8 20" xfId="8998"/>
    <cellStyle name="常规 8 21" xfId="8999"/>
    <cellStyle name="常规 8 3" xfId="9000"/>
    <cellStyle name="常规 8 3 2" xfId="9001"/>
    <cellStyle name="常规 8 3 2 2" xfId="9002"/>
    <cellStyle name="常规 8 3 3" xfId="9003"/>
    <cellStyle name="常规 8 3 4" xfId="9004"/>
    <cellStyle name="常规 8 4" xfId="9005"/>
    <cellStyle name="常规 8 4 2" xfId="9006"/>
    <cellStyle name="常规 8 4 2 2" xfId="9007"/>
    <cellStyle name="常规 8 4 3" xfId="9008"/>
    <cellStyle name="常规 8 4 4" xfId="9009"/>
    <cellStyle name="常规 8 5" xfId="9010"/>
    <cellStyle name="常规 8 5 2" xfId="9011"/>
    <cellStyle name="常规 8 5 2 2" xfId="9012"/>
    <cellStyle name="常规 8 5 3" xfId="9013"/>
    <cellStyle name="常规 8 5 4" xfId="9014"/>
    <cellStyle name="常规 8 6" xfId="9015"/>
    <cellStyle name="常规 8 6 2" xfId="9016"/>
    <cellStyle name="常规 8 6 2 2" xfId="9017"/>
    <cellStyle name="常规 8 6 3" xfId="9018"/>
    <cellStyle name="常规 8 6 4" xfId="9019"/>
    <cellStyle name="常规 8 7" xfId="9020"/>
    <cellStyle name="常规 8 7 2" xfId="9021"/>
    <cellStyle name="常规 8 7 2 2" xfId="9022"/>
    <cellStyle name="常规 8 7 3" xfId="9023"/>
    <cellStyle name="常规 8 7 4" xfId="9024"/>
    <cellStyle name="常规 8 8" xfId="9025"/>
    <cellStyle name="常规 8 8 2" xfId="9026"/>
    <cellStyle name="常规 8 8 2 2" xfId="9027"/>
    <cellStyle name="常规 8 8 3" xfId="9028"/>
    <cellStyle name="常规 8 8 4" xfId="9029"/>
    <cellStyle name="常规 8 9" xfId="9030"/>
    <cellStyle name="常规 8 9 2" xfId="9031"/>
    <cellStyle name="常规 8 9 2 2" xfId="9032"/>
    <cellStyle name="常规 8 9 3" xfId="9033"/>
    <cellStyle name="常规 8 9 4" xfId="9034"/>
    <cellStyle name="常规 8_2、政法口" xfId="9035"/>
    <cellStyle name="常规 80" xfId="9036"/>
    <cellStyle name="常规 81" xfId="9037"/>
    <cellStyle name="常规 82" xfId="9038"/>
    <cellStyle name="常规 83" xfId="9039"/>
    <cellStyle name="常规 84" xfId="9040"/>
    <cellStyle name="常规 85" xfId="9041"/>
    <cellStyle name="常规 86" xfId="9042"/>
    <cellStyle name="常规 87" xfId="9043"/>
    <cellStyle name="常规 88" xfId="9044"/>
    <cellStyle name="常规 89" xfId="9045"/>
    <cellStyle name="常规 9" xfId="9046"/>
    <cellStyle name="常规 9 10" xfId="9047"/>
    <cellStyle name="常规 9 11" xfId="9048"/>
    <cellStyle name="常规 9 12" xfId="9049"/>
    <cellStyle name="常规 9 13" xfId="9050"/>
    <cellStyle name="常规 9 14" xfId="9051"/>
    <cellStyle name="常规 9 15" xfId="9052"/>
    <cellStyle name="常规 9 16" xfId="9053"/>
    <cellStyle name="常规 9 17" xfId="9054"/>
    <cellStyle name="常规 9 2" xfId="9055"/>
    <cellStyle name="常规 9 2 2" xfId="9056"/>
    <cellStyle name="常规 9 2 3" xfId="9057"/>
    <cellStyle name="常规 9 2 4" xfId="9058"/>
    <cellStyle name="常规 9 3" xfId="9059"/>
    <cellStyle name="常规 9 3 2" xfId="9060"/>
    <cellStyle name="常规 9 3 3" xfId="9061"/>
    <cellStyle name="常规 9 4" xfId="9062"/>
    <cellStyle name="常规 9 4 2" xfId="9063"/>
    <cellStyle name="常规 9 4 3" xfId="9064"/>
    <cellStyle name="常规 9 5" xfId="9065"/>
    <cellStyle name="常规 9 5 2" xfId="9066"/>
    <cellStyle name="常规 9 5 3" xfId="9067"/>
    <cellStyle name="常规 9 6" xfId="9068"/>
    <cellStyle name="常规 9 6 2" xfId="9069"/>
    <cellStyle name="常规 9 6 3" xfId="9070"/>
    <cellStyle name="常规 9 7" xfId="9071"/>
    <cellStyle name="常规 9 7 2" xfId="9072"/>
    <cellStyle name="常规 9 8" xfId="9073"/>
    <cellStyle name="常规 9 9" xfId="9074"/>
    <cellStyle name="常规 9_2、政法口" xfId="9075"/>
    <cellStyle name="常规 90" xfId="9076"/>
    <cellStyle name="常规 91" xfId="9077"/>
    <cellStyle name="常规 92" xfId="9078"/>
    <cellStyle name="常规 93" xfId="9079"/>
    <cellStyle name="常规 94" xfId="9080"/>
    <cellStyle name="常规 95" xfId="9081"/>
    <cellStyle name="常规 96" xfId="9082"/>
    <cellStyle name="常规 97" xfId="9083"/>
    <cellStyle name="常规 98" xfId="9084"/>
    <cellStyle name="常规 99" xfId="9085"/>
    <cellStyle name="常规_2017年体彩中心预算" xfId="9086"/>
    <cellStyle name="常规_Sheet1" xfId="9087"/>
    <cellStyle name="常规_Sheet2" xfId="9088"/>
    <cellStyle name="超级链接" xfId="9089"/>
    <cellStyle name="超级链接 2" xfId="9090"/>
    <cellStyle name="分级显示行_1_13区汇总" xfId="9091"/>
    <cellStyle name="分级显示列_1_Book1" xfId="9092"/>
    <cellStyle name="归盒啦_95" xfId="9093"/>
    <cellStyle name="好 10" xfId="9094"/>
    <cellStyle name="好 10 2" xfId="9095"/>
    <cellStyle name="好 10 2 2" xfId="9096"/>
    <cellStyle name="好 10 3" xfId="9097"/>
    <cellStyle name="好 10 4" xfId="9098"/>
    <cellStyle name="好 11" xfId="9099"/>
    <cellStyle name="好 11 2" xfId="9100"/>
    <cellStyle name="好 11 2 2" xfId="9101"/>
    <cellStyle name="好 11 3" xfId="9102"/>
    <cellStyle name="好 11 4" xfId="9103"/>
    <cellStyle name="好 12" xfId="9104"/>
    <cellStyle name="好 12 2" xfId="9105"/>
    <cellStyle name="好 12 2 2" xfId="9106"/>
    <cellStyle name="好 12 3" xfId="9107"/>
    <cellStyle name="好 12 4" xfId="9108"/>
    <cellStyle name="好 13" xfId="9109"/>
    <cellStyle name="好 13 2" xfId="9110"/>
    <cellStyle name="好 13 2 2" xfId="9111"/>
    <cellStyle name="好 13 3" xfId="9112"/>
    <cellStyle name="好 13 4" xfId="9113"/>
    <cellStyle name="好 14" xfId="9114"/>
    <cellStyle name="好 14 2" xfId="9115"/>
    <cellStyle name="好 15" xfId="9116"/>
    <cellStyle name="好 15 2" xfId="9117"/>
    <cellStyle name="好 16" xfId="9118"/>
    <cellStyle name="好 16 2" xfId="9119"/>
    <cellStyle name="好 17" xfId="9120"/>
    <cellStyle name="好 17 2" xfId="9121"/>
    <cellStyle name="好 18" xfId="9122"/>
    <cellStyle name="好 18 2" xfId="9123"/>
    <cellStyle name="好 19" xfId="9124"/>
    <cellStyle name="好 2" xfId="9125"/>
    <cellStyle name="好 2 10" xfId="9126"/>
    <cellStyle name="好 2 11" xfId="9127"/>
    <cellStyle name="好 2 12" xfId="9128"/>
    <cellStyle name="好 2 13" xfId="9129"/>
    <cellStyle name="好 2 14" xfId="9130"/>
    <cellStyle name="好 2 15" xfId="9131"/>
    <cellStyle name="好 2 2" xfId="9132"/>
    <cellStyle name="好 2 2 2" xfId="9133"/>
    <cellStyle name="好 2 2 3" xfId="9134"/>
    <cellStyle name="好 2 3" xfId="9135"/>
    <cellStyle name="好 2 4" xfId="9136"/>
    <cellStyle name="好 2 4 2" xfId="9137"/>
    <cellStyle name="好 2 5" xfId="9138"/>
    <cellStyle name="好 2 6" xfId="9139"/>
    <cellStyle name="好 2 7" xfId="9140"/>
    <cellStyle name="好 2 8" xfId="9141"/>
    <cellStyle name="好 2 9" xfId="9142"/>
    <cellStyle name="好 3" xfId="9143"/>
    <cellStyle name="好 3 2" xfId="9144"/>
    <cellStyle name="好 3 2 2" xfId="9145"/>
    <cellStyle name="好 3 2 3" xfId="9146"/>
    <cellStyle name="好 3 3" xfId="9147"/>
    <cellStyle name="好 3 4" xfId="9148"/>
    <cellStyle name="好 3 5" xfId="9149"/>
    <cellStyle name="好 4" xfId="9150"/>
    <cellStyle name="好 4 2" xfId="9151"/>
    <cellStyle name="好 4 2 2" xfId="9152"/>
    <cellStyle name="好 4 2 3" xfId="9153"/>
    <cellStyle name="好 4 3" xfId="9154"/>
    <cellStyle name="好 4 4" xfId="9155"/>
    <cellStyle name="好 4 5" xfId="9156"/>
    <cellStyle name="好 5" xfId="9157"/>
    <cellStyle name="好 5 2" xfId="9158"/>
    <cellStyle name="好 5 2 2" xfId="9159"/>
    <cellStyle name="好 5 2 3" xfId="9160"/>
    <cellStyle name="好 5 3" xfId="9161"/>
    <cellStyle name="好 5 4" xfId="9162"/>
    <cellStyle name="好 5 5" xfId="9163"/>
    <cellStyle name="好 6" xfId="9164"/>
    <cellStyle name="好 6 2" xfId="9165"/>
    <cellStyle name="好 6 2 2" xfId="9166"/>
    <cellStyle name="好 6 2 3" xfId="9167"/>
    <cellStyle name="好 6 3" xfId="9168"/>
    <cellStyle name="好 6 4" xfId="9169"/>
    <cellStyle name="好 6 5" xfId="9170"/>
    <cellStyle name="好 7" xfId="9171"/>
    <cellStyle name="好 7 2" xfId="9172"/>
    <cellStyle name="好 7 2 2" xfId="9173"/>
    <cellStyle name="好 7 2 3" xfId="9174"/>
    <cellStyle name="好 7 3" xfId="9175"/>
    <cellStyle name="好 7 4" xfId="9176"/>
    <cellStyle name="好 7 5" xfId="9177"/>
    <cellStyle name="好 8" xfId="9178"/>
    <cellStyle name="好 8 2" xfId="9179"/>
    <cellStyle name="好 8 2 2" xfId="9180"/>
    <cellStyle name="好 8 2 3" xfId="9181"/>
    <cellStyle name="好 8 3" xfId="9182"/>
    <cellStyle name="好 8 4" xfId="9183"/>
    <cellStyle name="好 8 5" xfId="9184"/>
    <cellStyle name="好 9" xfId="9185"/>
    <cellStyle name="好 9 2" xfId="9186"/>
    <cellStyle name="好 9 2 2" xfId="9187"/>
    <cellStyle name="好 9 3" xfId="9188"/>
    <cellStyle name="好 9 4" xfId="9189"/>
    <cellStyle name="好_00000000000" xfId="9190"/>
    <cellStyle name="好_00000000000 2" xfId="9191"/>
    <cellStyle name="好_00000000000 2 2" xfId="9192"/>
    <cellStyle name="好_00000000000 2 3" xfId="9193"/>
    <cellStyle name="好_00000000000 2 4" xfId="9194"/>
    <cellStyle name="好_00000000000 3" xfId="9195"/>
    <cellStyle name="好_00000000000 3 2" xfId="9196"/>
    <cellStyle name="好_00000000000 3 3" xfId="9197"/>
    <cellStyle name="好_00000000000 4" xfId="9198"/>
    <cellStyle name="好_00000000000 5" xfId="9199"/>
    <cellStyle name="好_00000000000 6" xfId="9200"/>
    <cellStyle name="好_00000000000_2014年辅警工资" xfId="9201"/>
    <cellStyle name="好_00000000000_2014年辅警工资 2" xfId="9202"/>
    <cellStyle name="好_00000000000_公安、消防、边防辅警员工资" xfId="9203"/>
    <cellStyle name="好_00000000000_公安、消防、边防辅警员工资 2" xfId="9204"/>
    <cellStyle name="好_00000000000_公安、消防、边防辅警员工资 2 2" xfId="9205"/>
    <cellStyle name="好_00000000000_公安、消防、边防辅警员工资 3" xfId="9206"/>
    <cellStyle name="好_00000000000_公安、消防、边防辅警员工资 3 2" xfId="9207"/>
    <cellStyle name="好_00000000000_公安、消防、边防辅警员工资 4" xfId="9208"/>
    <cellStyle name="好_00000000000_政法口" xfId="9209"/>
    <cellStyle name="好_00000000000_政法口 2" xfId="9210"/>
    <cellStyle name="好_008招投标中心全额" xfId="9211"/>
    <cellStyle name="好_008招投标中心全额 2" xfId="9212"/>
    <cellStyle name="好_008招投标中心全额 2 2" xfId="9213"/>
    <cellStyle name="好_008招投标中心全额 2 3" xfId="9214"/>
    <cellStyle name="好_008招投标中心全额 2 4" xfId="9215"/>
    <cellStyle name="好_008招投标中心全额 3" xfId="9216"/>
    <cellStyle name="好_008招投标中心全额 3 2" xfId="9217"/>
    <cellStyle name="好_008招投标中心全额 3 3" xfId="9218"/>
    <cellStyle name="好_008招投标中心全额 4" xfId="9219"/>
    <cellStyle name="好_008招投标中心全额 5" xfId="9220"/>
    <cellStyle name="好_008招投标中心全额 6" xfId="9221"/>
    <cellStyle name="好_008招投标中心全额_2014年辅警工资" xfId="9222"/>
    <cellStyle name="好_008招投标中心全额_2014年辅警工资 2" xfId="9223"/>
    <cellStyle name="好_008招投标中心全额_公安、消防、边防辅警员工资" xfId="9224"/>
    <cellStyle name="好_008招投标中心全额_公安、消防、边防辅警员工资 2" xfId="9225"/>
    <cellStyle name="好_008招投标中心全额_公安、消防、边防辅警员工资 2 2" xfId="9226"/>
    <cellStyle name="好_008招投标中心全额_公安、消防、边防辅警员工资 3" xfId="9227"/>
    <cellStyle name="好_008招投标中心全额_公安、消防、边防辅警员工资 3 2" xfId="9228"/>
    <cellStyle name="好_008招投标中心全额_公安、消防、边防辅警员工资 4" xfId="9229"/>
    <cellStyle name="好_008招投标中心全额_政法口" xfId="9230"/>
    <cellStyle name="好_008招投标中心全额_政法口 2" xfId="9231"/>
    <cellStyle name="好_009招投标中心自收自支" xfId="9232"/>
    <cellStyle name="好_009招投标中心自收自支 2" xfId="9233"/>
    <cellStyle name="好_009招投标中心自收自支 2 2" xfId="9234"/>
    <cellStyle name="好_009招投标中心自收自支 2 3" xfId="9235"/>
    <cellStyle name="好_009招投标中心自收自支 2 4" xfId="9236"/>
    <cellStyle name="好_009招投标中心自收自支 3" xfId="9237"/>
    <cellStyle name="好_009招投标中心自收自支 3 2" xfId="9238"/>
    <cellStyle name="好_009招投标中心自收自支 3 3" xfId="9239"/>
    <cellStyle name="好_009招投标中心自收自支 4" xfId="9240"/>
    <cellStyle name="好_009招投标中心自收自支 5" xfId="9241"/>
    <cellStyle name="好_009招投标中心自收自支 6" xfId="9242"/>
    <cellStyle name="好_009招投标中心自收自支_2014年辅警工资" xfId="9243"/>
    <cellStyle name="好_009招投标中心自收自支_2014年辅警工资 2" xfId="9244"/>
    <cellStyle name="好_009招投标中心自收自支_公安、消防、边防辅警员工资" xfId="9245"/>
    <cellStyle name="好_009招投标中心自收自支_公安、消防、边防辅警员工资 2" xfId="9246"/>
    <cellStyle name="好_009招投标中心自收自支_公安、消防、边防辅警员工资 2 2" xfId="9247"/>
    <cellStyle name="好_009招投标中心自收自支_公安、消防、边防辅警员工资 3" xfId="9248"/>
    <cellStyle name="好_009招投标中心自收自支_公安、消防、边防辅警员工资 3 2" xfId="9249"/>
    <cellStyle name="好_009招投标中心自收自支_公安、消防、边防辅警员工资 4" xfId="9250"/>
    <cellStyle name="好_009招投标中心自收自支_政法口" xfId="9251"/>
    <cellStyle name="好_009招投标中心自收自支_政法口 2" xfId="9252"/>
    <cellStyle name="好_00省级(打印)" xfId="9253"/>
    <cellStyle name="好_00省级(打印) 2" xfId="9254"/>
    <cellStyle name="好_00省级(打印) 3" xfId="9255"/>
    <cellStyle name="好_00省级(打印)_合并" xfId="9256"/>
    <cellStyle name="好_00省级(打印)_合并 2" xfId="9257"/>
    <cellStyle name="好_00省级(打印)_华东" xfId="9258"/>
    <cellStyle name="好_00省级(打印)_华东 2" xfId="9259"/>
    <cellStyle name="好_00省级(打印)_隋心对账单定稿0514" xfId="9260"/>
    <cellStyle name="好_00省级(打印)_隋心对账单定稿0514 2" xfId="9261"/>
    <cellStyle name="好_038统战部" xfId="9262"/>
    <cellStyle name="好_038统战部 2" xfId="9263"/>
    <cellStyle name="好_038统战部 2 2" xfId="9264"/>
    <cellStyle name="好_038统战部 2 3" xfId="9265"/>
    <cellStyle name="好_038统战部 2 4" xfId="9266"/>
    <cellStyle name="好_038统战部 3" xfId="9267"/>
    <cellStyle name="好_038统战部 3 2" xfId="9268"/>
    <cellStyle name="好_038统战部 3 3" xfId="9269"/>
    <cellStyle name="好_038统战部 4" xfId="9270"/>
    <cellStyle name="好_038统战部 5" xfId="9271"/>
    <cellStyle name="好_038统战部 6" xfId="9272"/>
    <cellStyle name="好_038统战部_2014年辅警工资" xfId="9273"/>
    <cellStyle name="好_038统战部_2014年辅警工资 2" xfId="9274"/>
    <cellStyle name="好_038统战部_公安、消防、边防辅警员工资" xfId="9275"/>
    <cellStyle name="好_038统战部_公安、消防、边防辅警员工资 2" xfId="9276"/>
    <cellStyle name="好_038统战部_公安、消防、边防辅警员工资 2 2" xfId="9277"/>
    <cellStyle name="好_038统战部_公安、消防、边防辅警员工资 3" xfId="9278"/>
    <cellStyle name="好_038统战部_公安、消防、边防辅警员工资 3 2" xfId="9279"/>
    <cellStyle name="好_038统战部_公安、消防、边防辅警员工资 4" xfId="9280"/>
    <cellStyle name="好_038统战部_政法口" xfId="9281"/>
    <cellStyle name="好_038统战部_政法口 2" xfId="9282"/>
    <cellStyle name="好_03昭通" xfId="9283"/>
    <cellStyle name="好_03昭通 2" xfId="9284"/>
    <cellStyle name="好_03昭通_合并" xfId="9285"/>
    <cellStyle name="好_03昭通_华东" xfId="9286"/>
    <cellStyle name="好_03昭通_隋心对账单定稿0514" xfId="9287"/>
    <cellStyle name="好_0502通海县" xfId="9288"/>
    <cellStyle name="好_0502通海县 2" xfId="9289"/>
    <cellStyle name="好_0502通海县 3" xfId="9290"/>
    <cellStyle name="好_0502通海县_合并" xfId="9291"/>
    <cellStyle name="好_0502通海县_合并 2" xfId="9292"/>
    <cellStyle name="好_0502通海县_华东" xfId="9293"/>
    <cellStyle name="好_0502通海县_华东 2" xfId="9294"/>
    <cellStyle name="好_0502通海县_隋心对账单定稿0514" xfId="9295"/>
    <cellStyle name="好_0502通海县_隋心对账单定稿0514 2" xfId="9296"/>
    <cellStyle name="好_05潍坊" xfId="9297"/>
    <cellStyle name="好_05潍坊 2" xfId="9298"/>
    <cellStyle name="好_05潍坊 3" xfId="9299"/>
    <cellStyle name="好_05潍坊_合并" xfId="9300"/>
    <cellStyle name="好_05潍坊_合并 2" xfId="9301"/>
    <cellStyle name="好_05潍坊_华东" xfId="9302"/>
    <cellStyle name="好_05潍坊_华东 2" xfId="9303"/>
    <cellStyle name="好_05潍坊_隋心对账单定稿0514" xfId="9304"/>
    <cellStyle name="好_05潍坊_隋心对账单定稿0514 2" xfId="9305"/>
    <cellStyle name="好_0605石屏县" xfId="9306"/>
    <cellStyle name="好_0605石屏县 2" xfId="9307"/>
    <cellStyle name="好_0605石屏县 3" xfId="9308"/>
    <cellStyle name="好_0605石屏县_03_2010年各地区一般预算平衡表" xfId="9309"/>
    <cellStyle name="好_0605石屏县_03_2010年各地区一般预算平衡表 2" xfId="9310"/>
    <cellStyle name="好_0605石屏县_03_2010年各地区一般预算平衡表_2010年地方财政一般预算分级平衡情况表（汇总）0524" xfId="9311"/>
    <cellStyle name="好_0605石屏县_03_2010年各地区一般预算平衡表_2010年地方财政一般预算分级平衡情况表（汇总）0524 2" xfId="9312"/>
    <cellStyle name="好_0605石屏县_财力性转移支付2010年预算参考数" xfId="9313"/>
    <cellStyle name="好_0605石屏县_财力性转移支付2010年预算参考数 2" xfId="9314"/>
    <cellStyle name="好_0605石屏县_财力性转移支付2010年预算参考数_03_2010年各地区一般预算平衡表" xfId="9315"/>
    <cellStyle name="好_0605石屏县_财力性转移支付2010年预算参考数_03_2010年各地区一般预算平衡表 2" xfId="9316"/>
    <cellStyle name="好_0605石屏县_财力性转移支付2010年预算参考数_03_2010年各地区一般预算平衡表_2010年地方财政一般预算分级平衡情况表（汇总）0524" xfId="9317"/>
    <cellStyle name="好_0605石屏县_财力性转移支付2010年预算参考数_03_2010年各地区一般预算平衡表_2010年地方财政一般预算分级平衡情况表（汇总）0524 2" xfId="9318"/>
    <cellStyle name="好_0605石屏县_财力性转移支付2010年预算参考数_合并" xfId="9319"/>
    <cellStyle name="好_0605石屏县_财力性转移支付2010年预算参考数_合并 2" xfId="9320"/>
    <cellStyle name="好_0605石屏县_财力性转移支付2010年预算参考数_华东" xfId="9321"/>
    <cellStyle name="好_0605石屏县_财力性转移支付2010年预算参考数_华东 2" xfId="9322"/>
    <cellStyle name="好_0605石屏县_财力性转移支付2010年预算参考数_隋心对账单定稿0514" xfId="9323"/>
    <cellStyle name="好_0605石屏县_财力性转移支付2010年预算参考数_隋心对账单定稿0514 2" xfId="9324"/>
    <cellStyle name="好_0605石屏县_合并" xfId="9325"/>
    <cellStyle name="好_0605石屏县_合并 2" xfId="9326"/>
    <cellStyle name="好_0605石屏县_华东" xfId="9327"/>
    <cellStyle name="好_0605石屏县_华东 2" xfId="9328"/>
    <cellStyle name="好_0605石屏县_隋心对账单定稿0514" xfId="9329"/>
    <cellStyle name="好_0605石屏县_隋心对账单定稿0514 2" xfId="9330"/>
    <cellStyle name="好_07临沂" xfId="9331"/>
    <cellStyle name="好_07临沂 2" xfId="9332"/>
    <cellStyle name="好_07临沂 3" xfId="9333"/>
    <cellStyle name="好_07临沂_合并" xfId="9334"/>
    <cellStyle name="好_07临沂_合并 2" xfId="9335"/>
    <cellStyle name="好_07临沂_华东" xfId="9336"/>
    <cellStyle name="好_07临沂_华东 2" xfId="9337"/>
    <cellStyle name="好_07临沂_隋心对账单定稿0514" xfId="9338"/>
    <cellStyle name="好_07临沂_隋心对账单定稿0514 2" xfId="9339"/>
    <cellStyle name="好_080十一中" xfId="9340"/>
    <cellStyle name="好_080十一中 2" xfId="9341"/>
    <cellStyle name="好_080十一中 2 2" xfId="9342"/>
    <cellStyle name="好_080十一中 2 3" xfId="9343"/>
    <cellStyle name="好_080十一中 2 4" xfId="9344"/>
    <cellStyle name="好_080十一中 3" xfId="9345"/>
    <cellStyle name="好_080十一中 3 2" xfId="9346"/>
    <cellStyle name="好_080十一中 3 3" xfId="9347"/>
    <cellStyle name="好_080十一中 4" xfId="9348"/>
    <cellStyle name="好_080十一中 5" xfId="9349"/>
    <cellStyle name="好_080十一中 6" xfId="9350"/>
    <cellStyle name="好_080十一中_2014年辅警工资" xfId="9351"/>
    <cellStyle name="好_080十一中_2014年辅警工资 2" xfId="9352"/>
    <cellStyle name="好_080十一中_公安、消防、边防辅警员工资" xfId="9353"/>
    <cellStyle name="好_080十一中_公安、消防、边防辅警员工资 2" xfId="9354"/>
    <cellStyle name="好_080十一中_公安、消防、边防辅警员工资 2 2" xfId="9355"/>
    <cellStyle name="好_080十一中_公安、消防、边防辅警员工资 3" xfId="9356"/>
    <cellStyle name="好_080十一中_公安、消防、边防辅警员工资 3 2" xfId="9357"/>
    <cellStyle name="好_080十一中_公安、消防、边防辅警员工资 4" xfId="9358"/>
    <cellStyle name="好_080十一中_政法口" xfId="9359"/>
    <cellStyle name="好_080十一中_政法口 2" xfId="9360"/>
    <cellStyle name="好_09黑龙江" xfId="9361"/>
    <cellStyle name="好_09黑龙江 2" xfId="9362"/>
    <cellStyle name="好_09黑龙江 3" xfId="9363"/>
    <cellStyle name="好_09黑龙江_03_2010年各地区一般预算平衡表" xfId="9364"/>
    <cellStyle name="好_09黑龙江_03_2010年各地区一般预算平衡表 2" xfId="9365"/>
    <cellStyle name="好_09黑龙江_03_2010年各地区一般预算平衡表_2010年地方财政一般预算分级平衡情况表（汇总）0524" xfId="9366"/>
    <cellStyle name="好_09黑龙江_03_2010年各地区一般预算平衡表_2010年地方财政一般预算分级平衡情况表（汇总）0524 2" xfId="9367"/>
    <cellStyle name="好_09黑龙江_财力性转移支付2010年预算参考数" xfId="9368"/>
    <cellStyle name="好_09黑龙江_财力性转移支付2010年预算参考数 2" xfId="9369"/>
    <cellStyle name="好_09黑龙江_财力性转移支付2010年预算参考数_03_2010年各地区一般预算平衡表" xfId="9370"/>
    <cellStyle name="好_09黑龙江_财力性转移支付2010年预算参考数_03_2010年各地区一般预算平衡表 2" xfId="9371"/>
    <cellStyle name="好_09黑龙江_财力性转移支付2010年预算参考数_03_2010年各地区一般预算平衡表_2010年地方财政一般预算分级平衡情况表（汇总）0524" xfId="9372"/>
    <cellStyle name="好_09黑龙江_财力性转移支付2010年预算参考数_03_2010年各地区一般预算平衡表_2010年地方财政一般预算分级平衡情况表（汇总）0524 2" xfId="9373"/>
    <cellStyle name="好_09黑龙江_财力性转移支付2010年预算参考数_合并" xfId="9374"/>
    <cellStyle name="好_09黑龙江_财力性转移支付2010年预算参考数_合并 2" xfId="9375"/>
    <cellStyle name="好_09黑龙江_财力性转移支付2010年预算参考数_华东" xfId="9376"/>
    <cellStyle name="好_09黑龙江_财力性转移支付2010年预算参考数_华东 2" xfId="9377"/>
    <cellStyle name="好_09黑龙江_财力性转移支付2010年预算参考数_隋心对账单定稿0514" xfId="9378"/>
    <cellStyle name="好_09黑龙江_财力性转移支付2010年预算参考数_隋心对账单定稿0514 2" xfId="9379"/>
    <cellStyle name="好_09黑龙江_合并" xfId="9380"/>
    <cellStyle name="好_09黑龙江_合并 2" xfId="9381"/>
    <cellStyle name="好_09黑龙江_华东" xfId="9382"/>
    <cellStyle name="好_09黑龙江_华东 2" xfId="9383"/>
    <cellStyle name="好_09黑龙江_隋心对账单定稿0514" xfId="9384"/>
    <cellStyle name="好_09黑龙江_隋心对账单定稿0514 2" xfId="9385"/>
    <cellStyle name="好_1" xfId="9386"/>
    <cellStyle name="好_1 2" xfId="9387"/>
    <cellStyle name="好_1 3" xfId="9388"/>
    <cellStyle name="好_1_03_2010年各地区一般预算平衡表" xfId="9389"/>
    <cellStyle name="好_1_03_2010年各地区一般预算平衡表 2" xfId="9390"/>
    <cellStyle name="好_1_03_2010年各地区一般预算平衡表_2010年地方财政一般预算分级平衡情况表（汇总）0524" xfId="9391"/>
    <cellStyle name="好_1_03_2010年各地区一般预算平衡表_2010年地方财政一般预算分级平衡情况表（汇总）0524 2" xfId="9392"/>
    <cellStyle name="好_1_财力性转移支付2010年预算参考数" xfId="9393"/>
    <cellStyle name="好_1_财力性转移支付2010年预算参考数 2" xfId="9394"/>
    <cellStyle name="好_1_财力性转移支付2010年预算参考数_03_2010年各地区一般预算平衡表" xfId="9395"/>
    <cellStyle name="好_1_财力性转移支付2010年预算参考数_03_2010年各地区一般预算平衡表 2" xfId="9396"/>
    <cellStyle name="好_1_财力性转移支付2010年预算参考数_03_2010年各地区一般预算平衡表_2010年地方财政一般预算分级平衡情况表（汇总）0524" xfId="9397"/>
    <cellStyle name="好_1_财力性转移支付2010年预算参考数_03_2010年各地区一般预算平衡表_2010年地方财政一般预算分级平衡情况表（汇总）0524 2" xfId="9398"/>
    <cellStyle name="好_1_财力性转移支付2010年预算参考数_合并" xfId="9399"/>
    <cellStyle name="好_1_财力性转移支付2010年预算参考数_合并 2" xfId="9400"/>
    <cellStyle name="好_1_财力性转移支付2010年预算参考数_华东" xfId="9401"/>
    <cellStyle name="好_1_财力性转移支付2010年预算参考数_华东 2" xfId="9402"/>
    <cellStyle name="好_1_财力性转移支付2010年预算参考数_隋心对账单定稿0514" xfId="9403"/>
    <cellStyle name="好_1_财力性转移支付2010年预算参考数_隋心对账单定稿0514 2" xfId="9404"/>
    <cellStyle name="好_1_合并" xfId="9405"/>
    <cellStyle name="好_1_合并 2" xfId="9406"/>
    <cellStyle name="好_1_华东" xfId="9407"/>
    <cellStyle name="好_1_华东 2" xfId="9408"/>
    <cellStyle name="好_1_隋心对账单定稿0514" xfId="9409"/>
    <cellStyle name="好_1_隋心对账单定稿0514 2" xfId="9410"/>
    <cellStyle name="好_109劳动就业局" xfId="9411"/>
    <cellStyle name="好_109劳动就业局 2" xfId="9412"/>
    <cellStyle name="好_109劳动就业局 2 2" xfId="9413"/>
    <cellStyle name="好_109劳动就业局 2 3" xfId="9414"/>
    <cellStyle name="好_109劳动就业局 2 4" xfId="9415"/>
    <cellStyle name="好_109劳动就业局 3" xfId="9416"/>
    <cellStyle name="好_109劳动就业局 3 2" xfId="9417"/>
    <cellStyle name="好_109劳动就业局 3 3" xfId="9418"/>
    <cellStyle name="好_109劳动就业局 4" xfId="9419"/>
    <cellStyle name="好_109劳动就业局 5" xfId="9420"/>
    <cellStyle name="好_109劳动就业局 6" xfId="9421"/>
    <cellStyle name="好_109劳动就业局_2014年辅警工资" xfId="9422"/>
    <cellStyle name="好_109劳动就业局_2014年辅警工资 2" xfId="9423"/>
    <cellStyle name="好_109劳动就业局_公安、消防、边防辅警员工资" xfId="9424"/>
    <cellStyle name="好_109劳动就业局_公安、消防、边防辅警员工资 2" xfId="9425"/>
    <cellStyle name="好_109劳动就业局_公安、消防、边防辅警员工资 2 2" xfId="9426"/>
    <cellStyle name="好_109劳动就业局_公安、消防、边防辅警员工资 3" xfId="9427"/>
    <cellStyle name="好_109劳动就业局_公安、消防、边防辅警员工资 3 2" xfId="9428"/>
    <cellStyle name="好_109劳动就业局_公安、消防、边防辅警员工资 4" xfId="9429"/>
    <cellStyle name="好_109劳动就业局_政法口" xfId="9430"/>
    <cellStyle name="好_109劳动就业局_政法口 2" xfId="9431"/>
    <cellStyle name="好_1110洱源县" xfId="9432"/>
    <cellStyle name="好_1110洱源县 2" xfId="9433"/>
    <cellStyle name="好_1110洱源县 3" xfId="9434"/>
    <cellStyle name="好_1110洱源县_03_2010年各地区一般预算平衡表" xfId="9435"/>
    <cellStyle name="好_1110洱源县_03_2010年各地区一般预算平衡表 2" xfId="9436"/>
    <cellStyle name="好_1110洱源县_03_2010年各地区一般预算平衡表_2010年地方财政一般预算分级平衡情况表（汇总）0524" xfId="9437"/>
    <cellStyle name="好_1110洱源县_03_2010年各地区一般预算平衡表_2010年地方财政一般预算分级平衡情况表（汇总）0524 2" xfId="9438"/>
    <cellStyle name="好_1110洱源县_财力性转移支付2010年预算参考数" xfId="9439"/>
    <cellStyle name="好_1110洱源县_财力性转移支付2010年预算参考数 2" xfId="9440"/>
    <cellStyle name="好_1110洱源县_财力性转移支付2010年预算参考数_03_2010年各地区一般预算平衡表" xfId="9441"/>
    <cellStyle name="好_1110洱源县_财力性转移支付2010年预算参考数_03_2010年各地区一般预算平衡表 2" xfId="9442"/>
    <cellStyle name="好_1110洱源县_财力性转移支付2010年预算参考数_03_2010年各地区一般预算平衡表_2010年地方财政一般预算分级平衡情况表（汇总）0524" xfId="9443"/>
    <cellStyle name="好_1110洱源县_财力性转移支付2010年预算参考数_03_2010年各地区一般预算平衡表_2010年地方财政一般预算分级平衡情况表（汇总）0524 2" xfId="9444"/>
    <cellStyle name="好_1110洱源县_财力性转移支付2010年预算参考数_合并" xfId="9445"/>
    <cellStyle name="好_1110洱源县_财力性转移支付2010年预算参考数_合并 2" xfId="9446"/>
    <cellStyle name="好_1110洱源县_财力性转移支付2010年预算参考数_华东" xfId="9447"/>
    <cellStyle name="好_1110洱源县_财力性转移支付2010年预算参考数_华东 2" xfId="9448"/>
    <cellStyle name="好_1110洱源县_财力性转移支付2010年预算参考数_隋心对账单定稿0514" xfId="9449"/>
    <cellStyle name="好_1110洱源县_财力性转移支付2010年预算参考数_隋心对账单定稿0514 2" xfId="9450"/>
    <cellStyle name="好_1110洱源县_合并" xfId="9451"/>
    <cellStyle name="好_1110洱源县_合并 2" xfId="9452"/>
    <cellStyle name="好_1110洱源县_华东" xfId="9453"/>
    <cellStyle name="好_1110洱源县_华东 2" xfId="9454"/>
    <cellStyle name="好_1110洱源县_隋心对账单定稿0514" xfId="9455"/>
    <cellStyle name="好_1110洱源县_隋心对账单定稿0514 2" xfId="9456"/>
    <cellStyle name="好_11大理" xfId="9457"/>
    <cellStyle name="好_11大理 2" xfId="9458"/>
    <cellStyle name="好_11大理 3" xfId="9459"/>
    <cellStyle name="好_11大理_03_2010年各地区一般预算平衡表" xfId="9460"/>
    <cellStyle name="好_11大理_03_2010年各地区一般预算平衡表 2" xfId="9461"/>
    <cellStyle name="好_11大理_03_2010年各地区一般预算平衡表_2010年地方财政一般预算分级平衡情况表（汇总）0524" xfId="9462"/>
    <cellStyle name="好_11大理_03_2010年各地区一般预算平衡表_2010年地方财政一般预算分级平衡情况表（汇总）0524 2" xfId="9463"/>
    <cellStyle name="好_11大理_财力性转移支付2010年预算参考数" xfId="9464"/>
    <cellStyle name="好_11大理_财力性转移支付2010年预算参考数 2" xfId="9465"/>
    <cellStyle name="好_11大理_财力性转移支付2010年预算参考数_03_2010年各地区一般预算平衡表" xfId="9466"/>
    <cellStyle name="好_11大理_财力性转移支付2010年预算参考数_03_2010年各地区一般预算平衡表 2" xfId="9467"/>
    <cellStyle name="好_11大理_财力性转移支付2010年预算参考数_03_2010年各地区一般预算平衡表_2010年地方财政一般预算分级平衡情况表（汇总）0524" xfId="9468"/>
    <cellStyle name="好_11大理_财力性转移支付2010年预算参考数_03_2010年各地区一般预算平衡表_2010年地方财政一般预算分级平衡情况表（汇总）0524 2" xfId="9469"/>
    <cellStyle name="好_11大理_财力性转移支付2010年预算参考数_合并" xfId="9470"/>
    <cellStyle name="好_11大理_财力性转移支付2010年预算参考数_合并 2" xfId="9471"/>
    <cellStyle name="好_11大理_财力性转移支付2010年预算参考数_华东" xfId="9472"/>
    <cellStyle name="好_11大理_财力性转移支付2010年预算参考数_华东 2" xfId="9473"/>
    <cellStyle name="好_11大理_财力性转移支付2010年预算参考数_隋心对账单定稿0514" xfId="9474"/>
    <cellStyle name="好_11大理_财力性转移支付2010年预算参考数_隋心对账单定稿0514 2" xfId="9475"/>
    <cellStyle name="好_11大理_合并" xfId="9476"/>
    <cellStyle name="好_11大理_合并 2" xfId="9477"/>
    <cellStyle name="好_11大理_华东" xfId="9478"/>
    <cellStyle name="好_11大理_华东 2" xfId="9479"/>
    <cellStyle name="好_11大理_隋心对账单定稿0514" xfId="9480"/>
    <cellStyle name="好_11大理_隋心对账单定稿0514 2" xfId="9481"/>
    <cellStyle name="好_12滨州" xfId="9482"/>
    <cellStyle name="好_12滨州 2" xfId="9483"/>
    <cellStyle name="好_12滨州 3" xfId="9484"/>
    <cellStyle name="好_12滨州_03_2010年各地区一般预算平衡表" xfId="9485"/>
    <cellStyle name="好_12滨州_03_2010年各地区一般预算平衡表 2" xfId="9486"/>
    <cellStyle name="好_12滨州_03_2010年各地区一般预算平衡表_2010年地方财政一般预算分级平衡情况表（汇总）0524" xfId="9487"/>
    <cellStyle name="好_12滨州_03_2010年各地区一般预算平衡表_2010年地方财政一般预算分级平衡情况表（汇总）0524 2" xfId="9488"/>
    <cellStyle name="好_12滨州_财力性转移支付2010年预算参考数" xfId="9489"/>
    <cellStyle name="好_12滨州_财力性转移支付2010年预算参考数 2" xfId="9490"/>
    <cellStyle name="好_12滨州_财力性转移支付2010年预算参考数_03_2010年各地区一般预算平衡表" xfId="9491"/>
    <cellStyle name="好_12滨州_财力性转移支付2010年预算参考数_03_2010年各地区一般预算平衡表 2" xfId="9492"/>
    <cellStyle name="好_12滨州_财力性转移支付2010年预算参考数_03_2010年各地区一般预算平衡表_2010年地方财政一般预算分级平衡情况表（汇总）0524" xfId="9493"/>
    <cellStyle name="好_12滨州_财力性转移支付2010年预算参考数_03_2010年各地区一般预算平衡表_2010年地方财政一般预算分级平衡情况表（汇总）0524 2" xfId="9494"/>
    <cellStyle name="好_12滨州_财力性转移支付2010年预算参考数_合并" xfId="9495"/>
    <cellStyle name="好_12滨州_财力性转移支付2010年预算参考数_合并 2" xfId="9496"/>
    <cellStyle name="好_12滨州_财力性转移支付2010年预算参考数_华东" xfId="9497"/>
    <cellStyle name="好_12滨州_财力性转移支付2010年预算参考数_华东 2" xfId="9498"/>
    <cellStyle name="好_12滨州_财力性转移支付2010年预算参考数_隋心对账单定稿0514" xfId="9499"/>
    <cellStyle name="好_12滨州_财力性转移支付2010年预算参考数_隋心对账单定稿0514 2" xfId="9500"/>
    <cellStyle name="好_12滨州_合并" xfId="9501"/>
    <cellStyle name="好_12滨州_合并 2" xfId="9502"/>
    <cellStyle name="好_12滨州_华东" xfId="9503"/>
    <cellStyle name="好_12滨州_华东 2" xfId="9504"/>
    <cellStyle name="好_12滨州_隋心对账单定稿0514" xfId="9505"/>
    <cellStyle name="好_12滨州_隋心对账单定稿0514 2" xfId="9506"/>
    <cellStyle name="好_14安徽" xfId="9507"/>
    <cellStyle name="好_14安徽 2" xfId="9508"/>
    <cellStyle name="好_14安徽 3" xfId="9509"/>
    <cellStyle name="好_14安徽_03_2010年各地区一般预算平衡表" xfId="9510"/>
    <cellStyle name="好_14安徽_03_2010年各地区一般预算平衡表 2" xfId="9511"/>
    <cellStyle name="好_14安徽_03_2010年各地区一般预算平衡表_2010年地方财政一般预算分级平衡情况表（汇总）0524" xfId="9512"/>
    <cellStyle name="好_14安徽_03_2010年各地区一般预算平衡表_2010年地方财政一般预算分级平衡情况表（汇总）0524 2" xfId="9513"/>
    <cellStyle name="好_14安徽_财力性转移支付2010年预算参考数" xfId="9514"/>
    <cellStyle name="好_14安徽_财力性转移支付2010年预算参考数 2" xfId="9515"/>
    <cellStyle name="好_14安徽_财力性转移支付2010年预算参考数_03_2010年各地区一般预算平衡表" xfId="9516"/>
    <cellStyle name="好_14安徽_财力性转移支付2010年预算参考数_03_2010年各地区一般预算平衡表 2" xfId="9517"/>
    <cellStyle name="好_14安徽_财力性转移支付2010年预算参考数_03_2010年各地区一般预算平衡表_2010年地方财政一般预算分级平衡情况表（汇总）0524" xfId="9518"/>
    <cellStyle name="好_14安徽_财力性转移支付2010年预算参考数_03_2010年各地区一般预算平衡表_2010年地方财政一般预算分级平衡情况表（汇总）0524 2" xfId="9519"/>
    <cellStyle name="好_14安徽_财力性转移支付2010年预算参考数_合并" xfId="9520"/>
    <cellStyle name="好_14安徽_财力性转移支付2010年预算参考数_合并 2" xfId="9521"/>
    <cellStyle name="好_14安徽_财力性转移支付2010年预算参考数_华东" xfId="9522"/>
    <cellStyle name="好_14安徽_财力性转移支付2010年预算参考数_华东 2" xfId="9523"/>
    <cellStyle name="好_14安徽_财力性转移支付2010年预算参考数_隋心对账单定稿0514" xfId="9524"/>
    <cellStyle name="好_14安徽_财力性转移支付2010年预算参考数_隋心对账单定稿0514 2" xfId="9525"/>
    <cellStyle name="好_14安徽_合并" xfId="9526"/>
    <cellStyle name="好_14安徽_合并 2" xfId="9527"/>
    <cellStyle name="好_14安徽_华东" xfId="9528"/>
    <cellStyle name="好_14安徽_华东 2" xfId="9529"/>
    <cellStyle name="好_14安徽_隋心对账单定稿0514" xfId="9530"/>
    <cellStyle name="好_14安徽_隋心对账单定稿0514 2" xfId="9531"/>
    <cellStyle name="好_2" xfId="9532"/>
    <cellStyle name="好_2 2" xfId="9533"/>
    <cellStyle name="好_2 3" xfId="9534"/>
    <cellStyle name="好_2、政法口" xfId="9535"/>
    <cellStyle name="好_2、政法口 2" xfId="9536"/>
    <cellStyle name="好_2、政法口 2 2" xfId="9537"/>
    <cellStyle name="好_2、政法口 3" xfId="9538"/>
    <cellStyle name="好_2、政法口 3 2" xfId="9539"/>
    <cellStyle name="好_2、政法口 4" xfId="9540"/>
    <cellStyle name="好_2、政法口_1" xfId="9541"/>
    <cellStyle name="好_2、政法口_1 2" xfId="9542"/>
    <cellStyle name="好_2_03_2010年各地区一般预算平衡表" xfId="9543"/>
    <cellStyle name="好_2_03_2010年各地区一般预算平衡表 2" xfId="9544"/>
    <cellStyle name="好_2_03_2010年各地区一般预算平衡表_2010年地方财政一般预算分级平衡情况表（汇总）0524" xfId="9545"/>
    <cellStyle name="好_2_03_2010年各地区一般预算平衡表_2010年地方财政一般预算分级平衡情况表（汇总）0524 2" xfId="9546"/>
    <cellStyle name="好_2_财力性转移支付2010年预算参考数" xfId="9547"/>
    <cellStyle name="好_2_财力性转移支付2010年预算参考数 2" xfId="9548"/>
    <cellStyle name="好_2_财力性转移支付2010年预算参考数_03_2010年各地区一般预算平衡表" xfId="9549"/>
    <cellStyle name="好_2_财力性转移支付2010年预算参考数_03_2010年各地区一般预算平衡表 2" xfId="9550"/>
    <cellStyle name="好_2_财力性转移支付2010年预算参考数_03_2010年各地区一般预算平衡表_2010年地方财政一般预算分级平衡情况表（汇总）0524" xfId="9551"/>
    <cellStyle name="好_2_财力性转移支付2010年预算参考数_03_2010年各地区一般预算平衡表_2010年地方财政一般预算分级平衡情况表（汇总）0524 2" xfId="9552"/>
    <cellStyle name="好_2_财力性转移支付2010年预算参考数_合并" xfId="9553"/>
    <cellStyle name="好_2_财力性转移支付2010年预算参考数_合并 2" xfId="9554"/>
    <cellStyle name="好_2_财力性转移支付2010年预算参考数_华东" xfId="9555"/>
    <cellStyle name="好_2_财力性转移支付2010年预算参考数_华东 2" xfId="9556"/>
    <cellStyle name="好_2_财力性转移支付2010年预算参考数_隋心对账单定稿0514" xfId="9557"/>
    <cellStyle name="好_2_财力性转移支付2010年预算参考数_隋心对账单定稿0514 2" xfId="9558"/>
    <cellStyle name="好_2_合并" xfId="9559"/>
    <cellStyle name="好_2_合并 2" xfId="9560"/>
    <cellStyle name="好_2_华东" xfId="9561"/>
    <cellStyle name="好_2_华东 2" xfId="9562"/>
    <cellStyle name="好_2_隋心对账单定稿0514" xfId="9563"/>
    <cellStyle name="好_2_隋心对账单定稿0514 2" xfId="9564"/>
    <cellStyle name="好_2006年22湖南" xfId="9565"/>
    <cellStyle name="好_2006年22湖南 2" xfId="9566"/>
    <cellStyle name="好_2006年22湖南 3" xfId="9567"/>
    <cellStyle name="好_2006年22湖南_03_2010年各地区一般预算平衡表" xfId="9568"/>
    <cellStyle name="好_2006年22湖南_03_2010年各地区一般预算平衡表 2" xfId="9569"/>
    <cellStyle name="好_2006年22湖南_03_2010年各地区一般预算平衡表_2010年地方财政一般预算分级平衡情况表（汇总）0524" xfId="9570"/>
    <cellStyle name="好_2006年22湖南_03_2010年各地区一般预算平衡表_2010年地方财政一般预算分级平衡情况表（汇总）0524 2" xfId="9571"/>
    <cellStyle name="好_2006年22湖南_财力性转移支付2010年预算参考数" xfId="9572"/>
    <cellStyle name="好_2006年22湖南_财力性转移支付2010年预算参考数 2" xfId="9573"/>
    <cellStyle name="好_2006年22湖南_财力性转移支付2010年预算参考数_03_2010年各地区一般预算平衡表" xfId="9574"/>
    <cellStyle name="好_2006年22湖南_财力性转移支付2010年预算参考数_03_2010年各地区一般预算平衡表 2" xfId="9575"/>
    <cellStyle name="好_2006年22湖南_财力性转移支付2010年预算参考数_03_2010年各地区一般预算平衡表_2010年地方财政一般预算分级平衡情况表（汇总）0524" xfId="9576"/>
    <cellStyle name="好_2006年22湖南_财力性转移支付2010年预算参考数_03_2010年各地区一般预算平衡表_2010年地方财政一般预算分级平衡情况表（汇总）0524 2" xfId="9577"/>
    <cellStyle name="好_2006年22湖南_财力性转移支付2010年预算参考数_合并" xfId="9578"/>
    <cellStyle name="好_2006年22湖南_财力性转移支付2010年预算参考数_合并 2" xfId="9579"/>
    <cellStyle name="好_2006年22湖南_财力性转移支付2010年预算参考数_华东" xfId="9580"/>
    <cellStyle name="好_2006年22湖南_财力性转移支付2010年预算参考数_华东 2" xfId="9581"/>
    <cellStyle name="好_2006年22湖南_财力性转移支付2010年预算参考数_隋心对账单定稿0514" xfId="9582"/>
    <cellStyle name="好_2006年22湖南_财力性转移支付2010年预算参考数_隋心对账单定稿0514 2" xfId="9583"/>
    <cellStyle name="好_2006年22湖南_合并" xfId="9584"/>
    <cellStyle name="好_2006年22湖南_合并 2" xfId="9585"/>
    <cellStyle name="好_2006年22湖南_华东" xfId="9586"/>
    <cellStyle name="好_2006年22湖南_华东 2" xfId="9587"/>
    <cellStyle name="好_2006年22湖南_隋心对账单定稿0514" xfId="9588"/>
    <cellStyle name="好_2006年22湖南_隋心对账单定稿0514 2" xfId="9589"/>
    <cellStyle name="好_2006年27重庆" xfId="9590"/>
    <cellStyle name="好_2006年27重庆 2" xfId="9591"/>
    <cellStyle name="好_2006年27重庆 3" xfId="9592"/>
    <cellStyle name="好_2006年27重庆_03_2010年各地区一般预算平衡表" xfId="9593"/>
    <cellStyle name="好_2006年27重庆_03_2010年各地区一般预算平衡表 2" xfId="9594"/>
    <cellStyle name="好_2006年27重庆_03_2010年各地区一般预算平衡表_2010年地方财政一般预算分级平衡情况表（汇总）0524" xfId="9595"/>
    <cellStyle name="好_2006年27重庆_03_2010年各地区一般预算平衡表_2010年地方财政一般预算分级平衡情况表（汇总）0524 2" xfId="9596"/>
    <cellStyle name="好_2006年27重庆_财力性转移支付2010年预算参考数" xfId="9597"/>
    <cellStyle name="好_2006年27重庆_财力性转移支付2010年预算参考数 2" xfId="9598"/>
    <cellStyle name="好_2006年27重庆_财力性转移支付2010年预算参考数_03_2010年各地区一般预算平衡表" xfId="9599"/>
    <cellStyle name="好_2006年27重庆_财力性转移支付2010年预算参考数_03_2010年各地区一般预算平衡表 2" xfId="9600"/>
    <cellStyle name="好_2006年27重庆_财力性转移支付2010年预算参考数_03_2010年各地区一般预算平衡表_2010年地方财政一般预算分级平衡情况表（汇总）0524" xfId="9601"/>
    <cellStyle name="好_2006年27重庆_财力性转移支付2010年预算参考数_03_2010年各地区一般预算平衡表_2010年地方财政一般预算分级平衡情况表（汇总）0524 2" xfId="9602"/>
    <cellStyle name="好_2006年27重庆_财力性转移支付2010年预算参考数_合并" xfId="9603"/>
    <cellStyle name="好_2006年27重庆_财力性转移支付2010年预算参考数_合并 2" xfId="9604"/>
    <cellStyle name="好_2006年27重庆_财力性转移支付2010年预算参考数_华东" xfId="9605"/>
    <cellStyle name="好_2006年27重庆_财力性转移支付2010年预算参考数_华东 2" xfId="9606"/>
    <cellStyle name="好_2006年27重庆_财力性转移支付2010年预算参考数_隋心对账单定稿0514" xfId="9607"/>
    <cellStyle name="好_2006年27重庆_财力性转移支付2010年预算参考数_隋心对账单定稿0514 2" xfId="9608"/>
    <cellStyle name="好_2006年27重庆_合并" xfId="9609"/>
    <cellStyle name="好_2006年27重庆_合并 2" xfId="9610"/>
    <cellStyle name="好_2006年27重庆_华东" xfId="9611"/>
    <cellStyle name="好_2006年27重庆_华东 2" xfId="9612"/>
    <cellStyle name="好_2006年27重庆_隋心对账单定稿0514" xfId="9613"/>
    <cellStyle name="好_2006年27重庆_隋心对账单定稿0514 2" xfId="9614"/>
    <cellStyle name="好_2006年28四川" xfId="9615"/>
    <cellStyle name="好_2006年28四川 2" xfId="9616"/>
    <cellStyle name="好_2006年28四川 3" xfId="9617"/>
    <cellStyle name="好_2006年28四川_03_2010年各地区一般预算平衡表" xfId="9618"/>
    <cellStyle name="好_2006年28四川_03_2010年各地区一般预算平衡表 2" xfId="9619"/>
    <cellStyle name="好_2006年28四川_03_2010年各地区一般预算平衡表_2010年地方财政一般预算分级平衡情况表（汇总）0524" xfId="9620"/>
    <cellStyle name="好_2006年28四川_03_2010年各地区一般预算平衡表_2010年地方财政一般预算分级平衡情况表（汇总）0524 2" xfId="9621"/>
    <cellStyle name="好_2006年28四川_财力性转移支付2010年预算参考数" xfId="9622"/>
    <cellStyle name="好_2006年28四川_财力性转移支付2010年预算参考数 2" xfId="9623"/>
    <cellStyle name="好_2006年28四川_财力性转移支付2010年预算参考数_03_2010年各地区一般预算平衡表" xfId="9624"/>
    <cellStyle name="好_2006年28四川_财力性转移支付2010年预算参考数_03_2010年各地区一般预算平衡表 2" xfId="9625"/>
    <cellStyle name="好_2006年28四川_财力性转移支付2010年预算参考数_03_2010年各地区一般预算平衡表_2010年地方财政一般预算分级平衡情况表（汇总）0524" xfId="9626"/>
    <cellStyle name="好_2006年28四川_财力性转移支付2010年预算参考数_03_2010年各地区一般预算平衡表_2010年地方财政一般预算分级平衡情况表（汇总）0524 2" xfId="9627"/>
    <cellStyle name="好_2006年28四川_财力性转移支付2010年预算参考数_合并" xfId="9628"/>
    <cellStyle name="好_2006年28四川_财力性转移支付2010年预算参考数_合并 2" xfId="9629"/>
    <cellStyle name="好_2006年28四川_财力性转移支付2010年预算参考数_华东" xfId="9630"/>
    <cellStyle name="好_2006年28四川_财力性转移支付2010年预算参考数_华东 2" xfId="9631"/>
    <cellStyle name="好_2006年28四川_财力性转移支付2010年预算参考数_隋心对账单定稿0514" xfId="9632"/>
    <cellStyle name="好_2006年28四川_财力性转移支付2010年预算参考数_隋心对账单定稿0514 2" xfId="9633"/>
    <cellStyle name="好_2006年28四川_合并" xfId="9634"/>
    <cellStyle name="好_2006年28四川_合并 2" xfId="9635"/>
    <cellStyle name="好_2006年28四川_华东" xfId="9636"/>
    <cellStyle name="好_2006年28四川_华东 2" xfId="9637"/>
    <cellStyle name="好_2006年28四川_隋心对账单定稿0514" xfId="9638"/>
    <cellStyle name="好_2006年28四川_隋心对账单定稿0514 2" xfId="9639"/>
    <cellStyle name="好_2006年30云南" xfId="9640"/>
    <cellStyle name="好_2006年30云南 2" xfId="9641"/>
    <cellStyle name="好_2006年30云南 3" xfId="9642"/>
    <cellStyle name="好_2006年30云南_合并" xfId="9643"/>
    <cellStyle name="好_2006年30云南_合并 2" xfId="9644"/>
    <cellStyle name="好_2006年30云南_华东" xfId="9645"/>
    <cellStyle name="好_2006年30云南_华东 2" xfId="9646"/>
    <cellStyle name="好_2006年30云南_隋心对账单定稿0514" xfId="9647"/>
    <cellStyle name="好_2006年30云南_隋心对账单定稿0514 2" xfId="9648"/>
    <cellStyle name="好_2006年33甘肃" xfId="9649"/>
    <cellStyle name="好_2006年33甘肃 2" xfId="9650"/>
    <cellStyle name="好_2006年33甘肃 3" xfId="9651"/>
    <cellStyle name="好_2006年33甘肃_合并" xfId="9652"/>
    <cellStyle name="好_2006年33甘肃_合并 2" xfId="9653"/>
    <cellStyle name="好_2006年33甘肃_华东" xfId="9654"/>
    <cellStyle name="好_2006年33甘肃_华东 2" xfId="9655"/>
    <cellStyle name="好_2006年33甘肃_隋心对账单定稿0514" xfId="9656"/>
    <cellStyle name="好_2006年33甘肃_隋心对账单定稿0514 2" xfId="9657"/>
    <cellStyle name="好_2006年34青海" xfId="9658"/>
    <cellStyle name="好_2006年34青海 2" xfId="9659"/>
    <cellStyle name="好_2006年34青海 3" xfId="9660"/>
    <cellStyle name="好_2006年34青海_03_2010年各地区一般预算平衡表" xfId="9661"/>
    <cellStyle name="好_2006年34青海_03_2010年各地区一般预算平衡表 2" xfId="9662"/>
    <cellStyle name="好_2006年34青海_03_2010年各地区一般预算平衡表_2010年地方财政一般预算分级平衡情况表（汇总）0524" xfId="9663"/>
    <cellStyle name="好_2006年34青海_03_2010年各地区一般预算平衡表_2010年地方财政一般预算分级平衡情况表（汇总）0524 2" xfId="9664"/>
    <cellStyle name="好_2006年34青海_财力性转移支付2010年预算参考数" xfId="9665"/>
    <cellStyle name="好_2006年34青海_财力性转移支付2010年预算参考数 2" xfId="9666"/>
    <cellStyle name="好_2006年34青海_财力性转移支付2010年预算参考数_03_2010年各地区一般预算平衡表" xfId="9667"/>
    <cellStyle name="好_2006年34青海_财力性转移支付2010年预算参考数_03_2010年各地区一般预算平衡表 2" xfId="9668"/>
    <cellStyle name="好_2006年34青海_财力性转移支付2010年预算参考数_03_2010年各地区一般预算平衡表_2010年地方财政一般预算分级平衡情况表（汇总）0524" xfId="9669"/>
    <cellStyle name="好_2006年34青海_财力性转移支付2010年预算参考数_03_2010年各地区一般预算平衡表_2010年地方财政一般预算分级平衡情况表（汇总）0524 2" xfId="9670"/>
    <cellStyle name="好_2006年34青海_财力性转移支付2010年预算参考数_合并" xfId="9671"/>
    <cellStyle name="好_2006年34青海_财力性转移支付2010年预算参考数_合并 2" xfId="9672"/>
    <cellStyle name="好_2006年34青海_财力性转移支付2010年预算参考数_华东" xfId="9673"/>
    <cellStyle name="好_2006年34青海_财力性转移支付2010年预算参考数_华东 2" xfId="9674"/>
    <cellStyle name="好_2006年34青海_财力性转移支付2010年预算参考数_隋心对账单定稿0514" xfId="9675"/>
    <cellStyle name="好_2006年34青海_财力性转移支付2010年预算参考数_隋心对账单定稿0514 2" xfId="9676"/>
    <cellStyle name="好_2006年34青海_合并" xfId="9677"/>
    <cellStyle name="好_2006年34青海_合并 2" xfId="9678"/>
    <cellStyle name="好_2006年34青海_华东" xfId="9679"/>
    <cellStyle name="好_2006年34青海_华东 2" xfId="9680"/>
    <cellStyle name="好_2006年34青海_隋心对账单定稿0514" xfId="9681"/>
    <cellStyle name="好_2006年34青海_隋心对账单定稿0514 2" xfId="9682"/>
    <cellStyle name="好_2006年全省财力计算表（中央、决算）" xfId="9683"/>
    <cellStyle name="好_2006年全省财力计算表（中央、决算） 2" xfId="9684"/>
    <cellStyle name="好_2006年全省财力计算表（中央、决算）_合并" xfId="9685"/>
    <cellStyle name="好_2006年全省财力计算表（中央、决算）_华东" xfId="9686"/>
    <cellStyle name="好_2006年全省财力计算表（中央、决算）_隋心对账单定稿0514" xfId="9687"/>
    <cellStyle name="好_2006年水利统计指标统计表" xfId="9688"/>
    <cellStyle name="好_2006年水利统计指标统计表 2" xfId="9689"/>
    <cellStyle name="好_2006年水利统计指标统计表 3" xfId="9690"/>
    <cellStyle name="好_2006年水利统计指标统计表_03_2010年各地区一般预算平衡表" xfId="9691"/>
    <cellStyle name="好_2006年水利统计指标统计表_03_2010年各地区一般预算平衡表 2" xfId="9692"/>
    <cellStyle name="好_2006年水利统计指标统计表_03_2010年各地区一般预算平衡表_2010年地方财政一般预算分级平衡情况表（汇总）0524" xfId="9693"/>
    <cellStyle name="好_2006年水利统计指标统计表_03_2010年各地区一般预算平衡表_2010年地方财政一般预算分级平衡情况表（汇总）0524 2" xfId="9694"/>
    <cellStyle name="好_2006年水利统计指标统计表_财力性转移支付2010年预算参考数" xfId="9695"/>
    <cellStyle name="好_2006年水利统计指标统计表_财力性转移支付2010年预算参考数 2" xfId="9696"/>
    <cellStyle name="好_2006年水利统计指标统计表_财力性转移支付2010年预算参考数_03_2010年各地区一般预算平衡表" xfId="9697"/>
    <cellStyle name="好_2006年水利统计指标统计表_财力性转移支付2010年预算参考数_03_2010年各地区一般预算平衡表 2" xfId="9698"/>
    <cellStyle name="好_2006年水利统计指标统计表_财力性转移支付2010年预算参考数_03_2010年各地区一般预算平衡表_2010年地方财政一般预算分级平衡情况表（汇总）0524" xfId="9699"/>
    <cellStyle name="好_2006年水利统计指标统计表_财力性转移支付2010年预算参考数_03_2010年各地区一般预算平衡表_2010年地方财政一般预算分级平衡情况表（汇总）0524 2" xfId="9700"/>
    <cellStyle name="好_2006年水利统计指标统计表_财力性转移支付2010年预算参考数_合并" xfId="9701"/>
    <cellStyle name="好_2006年水利统计指标统计表_财力性转移支付2010年预算参考数_合并 2" xfId="9702"/>
    <cellStyle name="好_2006年水利统计指标统计表_财力性转移支付2010年预算参考数_华东" xfId="9703"/>
    <cellStyle name="好_2006年水利统计指标统计表_财力性转移支付2010年预算参考数_华东 2" xfId="9704"/>
    <cellStyle name="好_2006年水利统计指标统计表_财力性转移支付2010年预算参考数_隋心对账单定稿0514" xfId="9705"/>
    <cellStyle name="好_2006年水利统计指标统计表_财力性转移支付2010年预算参考数_隋心对账单定稿0514 2" xfId="9706"/>
    <cellStyle name="好_2006年水利统计指标统计表_合并" xfId="9707"/>
    <cellStyle name="好_2006年水利统计指标统计表_合并 2" xfId="9708"/>
    <cellStyle name="好_2006年水利统计指标统计表_华东" xfId="9709"/>
    <cellStyle name="好_2006年水利统计指标统计表_华东 2" xfId="9710"/>
    <cellStyle name="好_2006年水利统计指标统计表_隋心对账单定稿0514" xfId="9711"/>
    <cellStyle name="好_2006年水利统计指标统计表_隋心对账单定稿0514 2" xfId="9712"/>
    <cellStyle name="好_2007年收支情况及2008年收支预计表(汇总表)" xfId="9713"/>
    <cellStyle name="好_2007年收支情况及2008年收支预计表(汇总表) 2" xfId="9714"/>
    <cellStyle name="好_2007年收支情况及2008年收支预计表(汇总表) 3" xfId="9715"/>
    <cellStyle name="好_2007年收支情况及2008年收支预计表(汇总表)_03_2010年各地区一般预算平衡表" xfId="9716"/>
    <cellStyle name="好_2007年收支情况及2008年收支预计表(汇总表)_03_2010年各地区一般预算平衡表 2" xfId="9717"/>
    <cellStyle name="好_2007年收支情况及2008年收支预计表(汇总表)_03_2010年各地区一般预算平衡表_2010年地方财政一般预算分级平衡情况表（汇总）0524" xfId="9718"/>
    <cellStyle name="好_2007年收支情况及2008年收支预计表(汇总表)_03_2010年各地区一般预算平衡表_2010年地方财政一般预算分级平衡情况表（汇总）0524 2" xfId="9719"/>
    <cellStyle name="好_2007年收支情况及2008年收支预计表(汇总表)_财力性转移支付2010年预算参考数" xfId="9720"/>
    <cellStyle name="好_2007年收支情况及2008年收支预计表(汇总表)_财力性转移支付2010年预算参考数 2" xfId="9721"/>
    <cellStyle name="好_2007年收支情况及2008年收支预计表(汇总表)_财力性转移支付2010年预算参考数_03_2010年各地区一般预算平衡表" xfId="9722"/>
    <cellStyle name="好_2007年收支情况及2008年收支预计表(汇总表)_财力性转移支付2010年预算参考数_03_2010年各地区一般预算平衡表 2" xfId="9723"/>
    <cellStyle name="好_2007年收支情况及2008年收支预计表(汇总表)_财力性转移支付2010年预算参考数_03_2010年各地区一般预算平衡表_2010年地方财政一般预算分级平衡情况表（汇总）0524" xfId="9724"/>
    <cellStyle name="好_2007年收支情况及2008年收支预计表(汇总表)_财力性转移支付2010年预算参考数_03_2010年各地区一般预算平衡表_2010年地方财政一般预算分级平衡情况表（汇总）0524 2" xfId="9725"/>
    <cellStyle name="好_2007年收支情况及2008年收支预计表(汇总表)_财力性转移支付2010年预算参考数_合并" xfId="9726"/>
    <cellStyle name="好_2007年收支情况及2008年收支预计表(汇总表)_财力性转移支付2010年预算参考数_合并 2" xfId="9727"/>
    <cellStyle name="好_2007年收支情况及2008年收支预计表(汇总表)_财力性转移支付2010年预算参考数_华东" xfId="9728"/>
    <cellStyle name="好_2007年收支情况及2008年收支预计表(汇总表)_财力性转移支付2010年预算参考数_华东 2" xfId="9729"/>
    <cellStyle name="好_2007年收支情况及2008年收支预计表(汇总表)_财力性转移支付2010年预算参考数_隋心对账单定稿0514" xfId="9730"/>
    <cellStyle name="好_2007年收支情况及2008年收支预计表(汇总表)_财力性转移支付2010年预算参考数_隋心对账单定稿0514 2" xfId="9731"/>
    <cellStyle name="好_2007年收支情况及2008年收支预计表(汇总表)_合并" xfId="9732"/>
    <cellStyle name="好_2007年收支情况及2008年收支预计表(汇总表)_合并 2" xfId="9733"/>
    <cellStyle name="好_2007年收支情况及2008年收支预计表(汇总表)_华东" xfId="9734"/>
    <cellStyle name="好_2007年收支情况及2008年收支预计表(汇总表)_华东 2" xfId="9735"/>
    <cellStyle name="好_2007年收支情况及2008年收支预计表(汇总表)_隋心对账单定稿0514" xfId="9736"/>
    <cellStyle name="好_2007年收支情况及2008年收支预计表(汇总表)_隋心对账单定稿0514 2" xfId="9737"/>
    <cellStyle name="好_2007年一般预算支出剔除" xfId="9738"/>
    <cellStyle name="好_2007年一般预算支出剔除 2" xfId="9739"/>
    <cellStyle name="好_2007年一般预算支出剔除 3" xfId="9740"/>
    <cellStyle name="好_2007年一般预算支出剔除_03_2010年各地区一般预算平衡表" xfId="9741"/>
    <cellStyle name="好_2007年一般预算支出剔除_03_2010年各地区一般预算平衡表 2" xfId="9742"/>
    <cellStyle name="好_2007年一般预算支出剔除_03_2010年各地区一般预算平衡表_2010年地方财政一般预算分级平衡情况表（汇总）0524" xfId="9743"/>
    <cellStyle name="好_2007年一般预算支出剔除_03_2010年各地区一般预算平衡表_2010年地方财政一般预算分级平衡情况表（汇总）0524 2" xfId="9744"/>
    <cellStyle name="好_2007年一般预算支出剔除_财力性转移支付2010年预算参考数" xfId="9745"/>
    <cellStyle name="好_2007年一般预算支出剔除_财力性转移支付2010年预算参考数 2" xfId="9746"/>
    <cellStyle name="好_2007年一般预算支出剔除_财力性转移支付2010年预算参考数_03_2010年各地区一般预算平衡表" xfId="9747"/>
    <cellStyle name="好_2007年一般预算支出剔除_财力性转移支付2010年预算参考数_03_2010年各地区一般预算平衡表 2" xfId="9748"/>
    <cellStyle name="好_2007年一般预算支出剔除_财力性转移支付2010年预算参考数_03_2010年各地区一般预算平衡表_2010年地方财政一般预算分级平衡情况表（汇总）0524" xfId="9749"/>
    <cellStyle name="好_2007年一般预算支出剔除_财力性转移支付2010年预算参考数_03_2010年各地区一般预算平衡表_2010年地方财政一般预算分级平衡情况表（汇总）0524 2" xfId="9750"/>
    <cellStyle name="好_2007年一般预算支出剔除_财力性转移支付2010年预算参考数_合并" xfId="9751"/>
    <cellStyle name="好_2007年一般预算支出剔除_财力性转移支付2010年预算参考数_合并 2" xfId="9752"/>
    <cellStyle name="好_2007年一般预算支出剔除_财力性转移支付2010年预算参考数_华东" xfId="9753"/>
    <cellStyle name="好_2007年一般预算支出剔除_财力性转移支付2010年预算参考数_华东 2" xfId="9754"/>
    <cellStyle name="好_2007年一般预算支出剔除_财力性转移支付2010年预算参考数_隋心对账单定稿0514" xfId="9755"/>
    <cellStyle name="好_2007年一般预算支出剔除_财力性转移支付2010年预算参考数_隋心对账单定稿0514 2" xfId="9756"/>
    <cellStyle name="好_2007年一般预算支出剔除_合并" xfId="9757"/>
    <cellStyle name="好_2007年一般预算支出剔除_合并 2" xfId="9758"/>
    <cellStyle name="好_2007年一般预算支出剔除_华东" xfId="9759"/>
    <cellStyle name="好_2007年一般预算支出剔除_华东 2" xfId="9760"/>
    <cellStyle name="好_2007年一般预算支出剔除_隋心对账单定稿0514" xfId="9761"/>
    <cellStyle name="好_2007年一般预算支出剔除_隋心对账单定稿0514 2" xfId="9762"/>
    <cellStyle name="好_2007一般预算支出口径剔除表" xfId="9763"/>
    <cellStyle name="好_2007一般预算支出口径剔除表 2" xfId="9764"/>
    <cellStyle name="好_2007一般预算支出口径剔除表 3" xfId="9765"/>
    <cellStyle name="好_2007一般预算支出口径剔除表_03_2010年各地区一般预算平衡表" xfId="9766"/>
    <cellStyle name="好_2007一般预算支出口径剔除表_03_2010年各地区一般预算平衡表 2" xfId="9767"/>
    <cellStyle name="好_2007一般预算支出口径剔除表_03_2010年各地区一般预算平衡表_2010年地方财政一般预算分级平衡情况表（汇总）0524" xfId="9768"/>
    <cellStyle name="好_2007一般预算支出口径剔除表_03_2010年各地区一般预算平衡表_2010年地方财政一般预算分级平衡情况表（汇总）0524 2" xfId="9769"/>
    <cellStyle name="好_2007一般预算支出口径剔除表_财力性转移支付2010年预算参考数" xfId="9770"/>
    <cellStyle name="好_2007一般预算支出口径剔除表_财力性转移支付2010年预算参考数 2" xfId="9771"/>
    <cellStyle name="好_2007一般预算支出口径剔除表_财力性转移支付2010年预算参考数_03_2010年各地区一般预算平衡表" xfId="9772"/>
    <cellStyle name="好_2007一般预算支出口径剔除表_财力性转移支付2010年预算参考数_03_2010年各地区一般预算平衡表 2" xfId="9773"/>
    <cellStyle name="好_2007一般预算支出口径剔除表_财力性转移支付2010年预算参考数_03_2010年各地区一般预算平衡表_2010年地方财政一般预算分级平衡情况表（汇总）0524" xfId="9774"/>
    <cellStyle name="好_2007一般预算支出口径剔除表_财力性转移支付2010年预算参考数_03_2010年各地区一般预算平衡表_2010年地方财政一般预算分级平衡情况表（汇总）0524 2" xfId="9775"/>
    <cellStyle name="好_2007一般预算支出口径剔除表_财力性转移支付2010年预算参考数_合并" xfId="9776"/>
    <cellStyle name="好_2007一般预算支出口径剔除表_财力性转移支付2010年预算参考数_合并 2" xfId="9777"/>
    <cellStyle name="好_2007一般预算支出口径剔除表_财力性转移支付2010年预算参考数_华东" xfId="9778"/>
    <cellStyle name="好_2007一般预算支出口径剔除表_财力性转移支付2010年预算参考数_华东 2" xfId="9779"/>
    <cellStyle name="好_2007一般预算支出口径剔除表_财力性转移支付2010年预算参考数_隋心对账单定稿0514" xfId="9780"/>
    <cellStyle name="好_2007一般预算支出口径剔除表_财力性转移支付2010年预算参考数_隋心对账单定稿0514 2" xfId="9781"/>
    <cellStyle name="好_2007一般预算支出口径剔除表_合并" xfId="9782"/>
    <cellStyle name="好_2007一般预算支出口径剔除表_合并 2" xfId="9783"/>
    <cellStyle name="好_2007一般预算支出口径剔除表_华东" xfId="9784"/>
    <cellStyle name="好_2007一般预算支出口径剔除表_华东 2" xfId="9785"/>
    <cellStyle name="好_2007一般预算支出口径剔除表_隋心对账单定稿0514" xfId="9786"/>
    <cellStyle name="好_2007一般预算支出口径剔除表_隋心对账单定稿0514 2" xfId="9787"/>
    <cellStyle name="好_2008计算资料（8月5）" xfId="9788"/>
    <cellStyle name="好_2008计算资料（8月5） 2" xfId="9789"/>
    <cellStyle name="好_2008计算资料（8月5） 3" xfId="9790"/>
    <cellStyle name="好_2008计算资料（8月5）_合并" xfId="9791"/>
    <cellStyle name="好_2008计算资料（8月5）_合并 2" xfId="9792"/>
    <cellStyle name="好_2008计算资料（8月5）_华东" xfId="9793"/>
    <cellStyle name="好_2008计算资料（8月5）_华东 2" xfId="9794"/>
    <cellStyle name="好_2008计算资料（8月5）_隋心对账单定稿0514" xfId="9795"/>
    <cellStyle name="好_2008计算资料（8月5）_隋心对账单定稿0514 2" xfId="9796"/>
    <cellStyle name="好_2008年全省汇总收支计算表" xfId="9797"/>
    <cellStyle name="好_2008年全省汇总收支计算表 2" xfId="9798"/>
    <cellStyle name="好_2008年全省汇总收支计算表 3" xfId="9799"/>
    <cellStyle name="好_2008年全省汇总收支计算表_03_2010年各地区一般预算平衡表" xfId="9800"/>
    <cellStyle name="好_2008年全省汇总收支计算表_03_2010年各地区一般预算平衡表 2" xfId="9801"/>
    <cellStyle name="好_2008年全省汇总收支计算表_03_2010年各地区一般预算平衡表_2010年地方财政一般预算分级平衡情况表（汇总）0524" xfId="9802"/>
    <cellStyle name="好_2008年全省汇总收支计算表_03_2010年各地区一般预算平衡表_2010年地方财政一般预算分级平衡情况表（汇总）0524 2" xfId="9803"/>
    <cellStyle name="好_2008年全省汇总收支计算表_财力性转移支付2010年预算参考数" xfId="9804"/>
    <cellStyle name="好_2008年全省汇总收支计算表_财力性转移支付2010年预算参考数 2" xfId="9805"/>
    <cellStyle name="好_2008年全省汇总收支计算表_财力性转移支付2010年预算参考数_03_2010年各地区一般预算平衡表" xfId="9806"/>
    <cellStyle name="好_2008年全省汇总收支计算表_财力性转移支付2010年预算参考数_03_2010年各地区一般预算平衡表 2" xfId="9807"/>
    <cellStyle name="好_2008年全省汇总收支计算表_财力性转移支付2010年预算参考数_03_2010年各地区一般预算平衡表_2010年地方财政一般预算分级平衡情况表（汇总）0524" xfId="9808"/>
    <cellStyle name="好_2008年全省汇总收支计算表_财力性转移支付2010年预算参考数_03_2010年各地区一般预算平衡表_2010年地方财政一般预算分级平衡情况表（汇总）0524 2" xfId="9809"/>
    <cellStyle name="好_2008年全省汇总收支计算表_财力性转移支付2010年预算参考数_合并" xfId="9810"/>
    <cellStyle name="好_2008年全省汇总收支计算表_财力性转移支付2010年预算参考数_合并 2" xfId="9811"/>
    <cellStyle name="好_2008年全省汇总收支计算表_财力性转移支付2010年预算参考数_华东" xfId="9812"/>
    <cellStyle name="好_2008年全省汇总收支计算表_财力性转移支付2010年预算参考数_华东 2" xfId="9813"/>
    <cellStyle name="好_2008年全省汇总收支计算表_财力性转移支付2010年预算参考数_隋心对账单定稿0514" xfId="9814"/>
    <cellStyle name="好_2008年全省汇总收支计算表_财力性转移支付2010年预算参考数_隋心对账单定稿0514 2" xfId="9815"/>
    <cellStyle name="好_2008年全省汇总收支计算表_合并" xfId="9816"/>
    <cellStyle name="好_2008年全省汇总收支计算表_合并 2" xfId="9817"/>
    <cellStyle name="好_2008年全省汇总收支计算表_华东" xfId="9818"/>
    <cellStyle name="好_2008年全省汇总收支计算表_华东 2" xfId="9819"/>
    <cellStyle name="好_2008年全省汇总收支计算表_隋心对账单定稿0514" xfId="9820"/>
    <cellStyle name="好_2008年全省汇总收支计算表_隋心对账单定稿0514 2" xfId="9821"/>
    <cellStyle name="好_2008年一般预算支出预计" xfId="9822"/>
    <cellStyle name="好_2008年一般预算支出预计 2" xfId="9823"/>
    <cellStyle name="好_2008年一般预算支出预计 3" xfId="9824"/>
    <cellStyle name="好_2008年一般预算支出预计_合并" xfId="9825"/>
    <cellStyle name="好_2008年一般预算支出预计_合并 2" xfId="9826"/>
    <cellStyle name="好_2008年一般预算支出预计_华东" xfId="9827"/>
    <cellStyle name="好_2008年一般预算支出预计_华东 2" xfId="9828"/>
    <cellStyle name="好_2008年一般预算支出预计_隋心对账单定稿0514" xfId="9829"/>
    <cellStyle name="好_2008年一般预算支出预计_隋心对账单定稿0514 2" xfId="9830"/>
    <cellStyle name="好_2008年预计支出与2007年对比" xfId="9831"/>
    <cellStyle name="好_2008年预计支出与2007年对比 2" xfId="9832"/>
    <cellStyle name="好_2008年预计支出与2007年对比 3" xfId="9833"/>
    <cellStyle name="好_2008年预计支出与2007年对比_合并" xfId="9834"/>
    <cellStyle name="好_2008年预计支出与2007年对比_合并 2" xfId="9835"/>
    <cellStyle name="好_2008年预计支出与2007年对比_华东" xfId="9836"/>
    <cellStyle name="好_2008年预计支出与2007年对比_华东 2" xfId="9837"/>
    <cellStyle name="好_2008年预计支出与2007年对比_隋心对账单定稿0514" xfId="9838"/>
    <cellStyle name="好_2008年预计支出与2007年对比_隋心对账单定稿0514 2" xfId="9839"/>
    <cellStyle name="好_2008年支出核定" xfId="9840"/>
    <cellStyle name="好_2008年支出核定 2" xfId="9841"/>
    <cellStyle name="好_2008年支出核定 3" xfId="9842"/>
    <cellStyle name="好_2008年支出核定_合并" xfId="9843"/>
    <cellStyle name="好_2008年支出核定_合并 2" xfId="9844"/>
    <cellStyle name="好_2008年支出核定_华东" xfId="9845"/>
    <cellStyle name="好_2008年支出核定_华东 2" xfId="9846"/>
    <cellStyle name="好_2008年支出核定_隋心对账单定稿0514" xfId="9847"/>
    <cellStyle name="好_2008年支出核定_隋心对账单定稿0514 2" xfId="9848"/>
    <cellStyle name="好_2008年支出调整" xfId="9849"/>
    <cellStyle name="好_2008年支出调整 2" xfId="9850"/>
    <cellStyle name="好_2008年支出调整 3" xfId="9851"/>
    <cellStyle name="好_2008年支出调整_03_2010年各地区一般预算平衡表" xfId="9852"/>
    <cellStyle name="好_2008年支出调整_03_2010年各地区一般预算平衡表 2" xfId="9853"/>
    <cellStyle name="好_2008年支出调整_03_2010年各地区一般预算平衡表_2010年地方财政一般预算分级平衡情况表（汇总）0524" xfId="9854"/>
    <cellStyle name="好_2008年支出调整_03_2010年各地区一般预算平衡表_2010年地方财政一般预算分级平衡情况表（汇总）0524 2" xfId="9855"/>
    <cellStyle name="好_2008年支出调整_财力性转移支付2010年预算参考数" xfId="9856"/>
    <cellStyle name="好_2008年支出调整_财力性转移支付2010年预算参考数 2" xfId="9857"/>
    <cellStyle name="好_2008年支出调整_财力性转移支付2010年预算参考数_03_2010年各地区一般预算平衡表" xfId="9858"/>
    <cellStyle name="好_2008年支出调整_财力性转移支付2010年预算参考数_03_2010年各地区一般预算平衡表 2" xfId="9859"/>
    <cellStyle name="好_2008年支出调整_财力性转移支付2010年预算参考数_03_2010年各地区一般预算平衡表_2010年地方财政一般预算分级平衡情况表（汇总）0524" xfId="9860"/>
    <cellStyle name="好_2008年支出调整_财力性转移支付2010年预算参考数_03_2010年各地区一般预算平衡表_2010年地方财政一般预算分级平衡情况表（汇总）0524 2" xfId="9861"/>
    <cellStyle name="好_2008年支出调整_财力性转移支付2010年预算参考数_合并" xfId="9862"/>
    <cellStyle name="好_2008年支出调整_财力性转移支付2010年预算参考数_合并 2" xfId="9863"/>
    <cellStyle name="好_2008年支出调整_财力性转移支付2010年预算参考数_华东" xfId="9864"/>
    <cellStyle name="好_2008年支出调整_财力性转移支付2010年预算参考数_华东 2" xfId="9865"/>
    <cellStyle name="好_2008年支出调整_财力性转移支付2010年预算参考数_隋心对账单定稿0514" xfId="9866"/>
    <cellStyle name="好_2008年支出调整_财力性转移支付2010年预算参考数_隋心对账单定稿0514 2" xfId="9867"/>
    <cellStyle name="好_2008年支出调整_合并" xfId="9868"/>
    <cellStyle name="好_2008年支出调整_合并 2" xfId="9869"/>
    <cellStyle name="好_2008年支出调整_华东" xfId="9870"/>
    <cellStyle name="好_2008年支出调整_华东 2" xfId="9871"/>
    <cellStyle name="好_2008年支出调整_隋心对账单定稿0514" xfId="9872"/>
    <cellStyle name="好_2008年支出调整_隋心对账单定稿0514 2" xfId="9873"/>
    <cellStyle name="好_2011年休假登记表" xfId="9874"/>
    <cellStyle name="好_2011年休假登记表 2" xfId="9875"/>
    <cellStyle name="好_2011年休假登记表 2 2" xfId="9876"/>
    <cellStyle name="好_2011年休假登记表 2 3" xfId="9877"/>
    <cellStyle name="好_2011年休假登记表 2 4" xfId="9878"/>
    <cellStyle name="好_2011年休假登记表 3" xfId="9879"/>
    <cellStyle name="好_2011年休假登记表 3 2" xfId="9880"/>
    <cellStyle name="好_2011年休假登记表 3 3" xfId="9881"/>
    <cellStyle name="好_2011年休假登记表 4" xfId="9882"/>
    <cellStyle name="好_2011年休假登记表 5" xfId="9883"/>
    <cellStyle name="好_2011年休假登记表 6" xfId="9884"/>
    <cellStyle name="好_2011年休假登记表_2014年辅警工资" xfId="9885"/>
    <cellStyle name="好_2011年休假登记表_2014年辅警工资 2" xfId="9886"/>
    <cellStyle name="好_2011年休假登记表_公安、消防、边防辅警员工资" xfId="9887"/>
    <cellStyle name="好_2011年休假登记表_公安、消防、边防辅警员工资 2" xfId="9888"/>
    <cellStyle name="好_2011年休假登记表_公安、消防、边防辅警员工资 2 2" xfId="9889"/>
    <cellStyle name="好_2011年休假登记表_公安、消防、边防辅警员工资 3" xfId="9890"/>
    <cellStyle name="好_2011年休假登记表_公安、消防、边防辅警员工资 3 2" xfId="9891"/>
    <cellStyle name="好_2011年休假登记表_公安、消防、边防辅警员工资 4" xfId="9892"/>
    <cellStyle name="好_2011年休假登记表_政法口" xfId="9893"/>
    <cellStyle name="好_2011年休假登记表_政法口 2" xfId="9894"/>
    <cellStyle name="好_2012年结算单（最终稿）" xfId="9895"/>
    <cellStyle name="好_2012年结算单（最终稿） 2" xfId="9896"/>
    <cellStyle name="好_2013年待分、结转及中央提前告知登记表" xfId="9897"/>
    <cellStyle name="好_2013年待分、结转及中央提前告知登记表 2" xfId="9898"/>
    <cellStyle name="好_2013年待分、结转及中央提前告知登记表 2 2" xfId="9899"/>
    <cellStyle name="好_2013年待分、结转及中央提前告知登记表 3" xfId="9900"/>
    <cellStyle name="好_2013年待分、结转及中央提前告知登记表 4" xfId="9901"/>
    <cellStyle name="好_2014年辅警工资" xfId="9902"/>
    <cellStyle name="好_2014年辅警工资 2" xfId="9903"/>
    <cellStyle name="好_2014年横排表" xfId="9904"/>
    <cellStyle name="好_20河南" xfId="9905"/>
    <cellStyle name="好_20河南 2" xfId="9906"/>
    <cellStyle name="好_20河南 3" xfId="9907"/>
    <cellStyle name="好_20河南_03_2010年各地区一般预算平衡表" xfId="9908"/>
    <cellStyle name="好_20河南_03_2010年各地区一般预算平衡表 2" xfId="9909"/>
    <cellStyle name="好_20河南_03_2010年各地区一般预算平衡表_2010年地方财政一般预算分级平衡情况表（汇总）0524" xfId="9910"/>
    <cellStyle name="好_20河南_03_2010年各地区一般预算平衡表_2010年地方财政一般预算分级平衡情况表（汇总）0524 2" xfId="9911"/>
    <cellStyle name="好_20河南_财力性转移支付2010年预算参考数" xfId="9912"/>
    <cellStyle name="好_20河南_财力性转移支付2010年预算参考数 2" xfId="9913"/>
    <cellStyle name="好_20河南_财力性转移支付2010年预算参考数_03_2010年各地区一般预算平衡表" xfId="9914"/>
    <cellStyle name="好_20河南_财力性转移支付2010年预算参考数_03_2010年各地区一般预算平衡表 2" xfId="9915"/>
    <cellStyle name="好_20河南_财力性转移支付2010年预算参考数_03_2010年各地区一般预算平衡表_2010年地方财政一般预算分级平衡情况表（汇总）0524" xfId="9916"/>
    <cellStyle name="好_20河南_财力性转移支付2010年预算参考数_03_2010年各地区一般预算平衡表_2010年地方财政一般预算分级平衡情况表（汇总）0524 2" xfId="9917"/>
    <cellStyle name="好_20河南_财力性转移支付2010年预算参考数_合并" xfId="9918"/>
    <cellStyle name="好_20河南_财力性转移支付2010年预算参考数_合并 2" xfId="9919"/>
    <cellStyle name="好_20河南_财力性转移支付2010年预算参考数_华东" xfId="9920"/>
    <cellStyle name="好_20河南_财力性转移支付2010年预算参考数_华东 2" xfId="9921"/>
    <cellStyle name="好_20河南_财力性转移支付2010年预算参考数_隋心对账单定稿0514" xfId="9922"/>
    <cellStyle name="好_20河南_财力性转移支付2010年预算参考数_隋心对账单定稿0514 2" xfId="9923"/>
    <cellStyle name="好_20河南_合并" xfId="9924"/>
    <cellStyle name="好_20河南_合并 2" xfId="9925"/>
    <cellStyle name="好_20河南_华东" xfId="9926"/>
    <cellStyle name="好_20河南_华东 2" xfId="9927"/>
    <cellStyle name="好_20河南_隋心对账单定稿0514" xfId="9928"/>
    <cellStyle name="好_20河南_隋心对账单定稿0514 2" xfId="9929"/>
    <cellStyle name="好_22湖南" xfId="9930"/>
    <cellStyle name="好_22湖南 2" xfId="9931"/>
    <cellStyle name="好_22湖南 3" xfId="9932"/>
    <cellStyle name="好_22湖南_03_2010年各地区一般预算平衡表" xfId="9933"/>
    <cellStyle name="好_22湖南_03_2010年各地区一般预算平衡表 2" xfId="9934"/>
    <cellStyle name="好_22湖南_03_2010年各地区一般预算平衡表_2010年地方财政一般预算分级平衡情况表（汇总）0524" xfId="9935"/>
    <cellStyle name="好_22湖南_03_2010年各地区一般预算平衡表_2010年地方财政一般预算分级平衡情况表（汇总）0524 2" xfId="9936"/>
    <cellStyle name="好_22湖南_财力性转移支付2010年预算参考数" xfId="9937"/>
    <cellStyle name="好_22湖南_财力性转移支付2010年预算参考数 2" xfId="9938"/>
    <cellStyle name="好_22湖南_财力性转移支付2010年预算参考数_03_2010年各地区一般预算平衡表" xfId="9939"/>
    <cellStyle name="好_22湖南_财力性转移支付2010年预算参考数_03_2010年各地区一般预算平衡表 2" xfId="9940"/>
    <cellStyle name="好_22湖南_财力性转移支付2010年预算参考数_03_2010年各地区一般预算平衡表_2010年地方财政一般预算分级平衡情况表（汇总）0524" xfId="9941"/>
    <cellStyle name="好_22湖南_财力性转移支付2010年预算参考数_03_2010年各地区一般预算平衡表_2010年地方财政一般预算分级平衡情况表（汇总）0524 2" xfId="9942"/>
    <cellStyle name="好_22湖南_财力性转移支付2010年预算参考数_合并" xfId="9943"/>
    <cellStyle name="好_22湖南_财力性转移支付2010年预算参考数_合并 2" xfId="9944"/>
    <cellStyle name="好_22湖南_财力性转移支付2010年预算参考数_华东" xfId="9945"/>
    <cellStyle name="好_22湖南_财力性转移支付2010年预算参考数_华东 2" xfId="9946"/>
    <cellStyle name="好_22湖南_财力性转移支付2010年预算参考数_隋心对账单定稿0514" xfId="9947"/>
    <cellStyle name="好_22湖南_财力性转移支付2010年预算参考数_隋心对账单定稿0514 2" xfId="9948"/>
    <cellStyle name="好_22湖南_合并" xfId="9949"/>
    <cellStyle name="好_22湖南_合并 2" xfId="9950"/>
    <cellStyle name="好_22湖南_华东" xfId="9951"/>
    <cellStyle name="好_22湖南_华东 2" xfId="9952"/>
    <cellStyle name="好_22湖南_隋心对账单定稿0514" xfId="9953"/>
    <cellStyle name="好_22湖南_隋心对账单定稿0514 2" xfId="9954"/>
    <cellStyle name="好_27重庆" xfId="9955"/>
    <cellStyle name="好_27重庆 2" xfId="9956"/>
    <cellStyle name="好_27重庆 3" xfId="9957"/>
    <cellStyle name="好_27重庆_03_2010年各地区一般预算平衡表" xfId="9958"/>
    <cellStyle name="好_27重庆_03_2010年各地区一般预算平衡表 2" xfId="9959"/>
    <cellStyle name="好_27重庆_03_2010年各地区一般预算平衡表_2010年地方财政一般预算分级平衡情况表（汇总）0524" xfId="9960"/>
    <cellStyle name="好_27重庆_03_2010年各地区一般预算平衡表_2010年地方财政一般预算分级平衡情况表（汇总）0524 2" xfId="9961"/>
    <cellStyle name="好_27重庆_财力性转移支付2010年预算参考数" xfId="9962"/>
    <cellStyle name="好_27重庆_财力性转移支付2010年预算参考数 2" xfId="9963"/>
    <cellStyle name="好_27重庆_财力性转移支付2010年预算参考数_03_2010年各地区一般预算平衡表" xfId="9964"/>
    <cellStyle name="好_27重庆_财力性转移支付2010年预算参考数_03_2010年各地区一般预算平衡表 2" xfId="9965"/>
    <cellStyle name="好_27重庆_财力性转移支付2010年预算参考数_03_2010年各地区一般预算平衡表_2010年地方财政一般预算分级平衡情况表（汇总）0524" xfId="9966"/>
    <cellStyle name="好_27重庆_财力性转移支付2010年预算参考数_03_2010年各地区一般预算平衡表_2010年地方财政一般预算分级平衡情况表（汇总）0524 2" xfId="9967"/>
    <cellStyle name="好_27重庆_财力性转移支付2010年预算参考数_合并" xfId="9968"/>
    <cellStyle name="好_27重庆_财力性转移支付2010年预算参考数_合并 2" xfId="9969"/>
    <cellStyle name="好_27重庆_财力性转移支付2010年预算参考数_华东" xfId="9970"/>
    <cellStyle name="好_27重庆_财力性转移支付2010年预算参考数_华东 2" xfId="9971"/>
    <cellStyle name="好_27重庆_财力性转移支付2010年预算参考数_隋心对账单定稿0514" xfId="9972"/>
    <cellStyle name="好_27重庆_财力性转移支付2010年预算参考数_隋心对账单定稿0514 2" xfId="9973"/>
    <cellStyle name="好_27重庆_合并" xfId="9974"/>
    <cellStyle name="好_27重庆_合并 2" xfId="9975"/>
    <cellStyle name="好_27重庆_华东" xfId="9976"/>
    <cellStyle name="好_27重庆_华东 2" xfId="9977"/>
    <cellStyle name="好_27重庆_隋心对账单定稿0514" xfId="9978"/>
    <cellStyle name="好_27重庆_隋心对账单定稿0514 2" xfId="9979"/>
    <cellStyle name="好_28四川" xfId="9980"/>
    <cellStyle name="好_28四川 2" xfId="9981"/>
    <cellStyle name="好_28四川 3" xfId="9982"/>
    <cellStyle name="好_28四川_03_2010年各地区一般预算平衡表" xfId="9983"/>
    <cellStyle name="好_28四川_03_2010年各地区一般预算平衡表 2" xfId="9984"/>
    <cellStyle name="好_28四川_03_2010年各地区一般预算平衡表_2010年地方财政一般预算分级平衡情况表（汇总）0524" xfId="9985"/>
    <cellStyle name="好_28四川_03_2010年各地区一般预算平衡表_2010年地方财政一般预算分级平衡情况表（汇总）0524 2" xfId="9986"/>
    <cellStyle name="好_28四川_财力性转移支付2010年预算参考数" xfId="9987"/>
    <cellStyle name="好_28四川_财力性转移支付2010年预算参考数 2" xfId="9988"/>
    <cellStyle name="好_28四川_财力性转移支付2010年预算参考数_03_2010年各地区一般预算平衡表" xfId="9989"/>
    <cellStyle name="好_28四川_财力性转移支付2010年预算参考数_03_2010年各地区一般预算平衡表 2" xfId="9990"/>
    <cellStyle name="好_28四川_财力性转移支付2010年预算参考数_03_2010年各地区一般预算平衡表_2010年地方财政一般预算分级平衡情况表（汇总）0524" xfId="9991"/>
    <cellStyle name="好_28四川_财力性转移支付2010年预算参考数_03_2010年各地区一般预算平衡表_2010年地方财政一般预算分级平衡情况表（汇总）0524 2" xfId="9992"/>
    <cellStyle name="好_28四川_财力性转移支付2010年预算参考数_合并" xfId="9993"/>
    <cellStyle name="好_28四川_财力性转移支付2010年预算参考数_合并 2" xfId="9994"/>
    <cellStyle name="好_28四川_财力性转移支付2010年预算参考数_华东" xfId="9995"/>
    <cellStyle name="好_28四川_财力性转移支付2010年预算参考数_华东 2" xfId="9996"/>
    <cellStyle name="好_28四川_财力性转移支付2010年预算参考数_隋心对账单定稿0514" xfId="9997"/>
    <cellStyle name="好_28四川_财力性转移支付2010年预算参考数_隋心对账单定稿0514 2" xfId="9998"/>
    <cellStyle name="好_28四川_合并" xfId="9999"/>
    <cellStyle name="好_28四川_合并 2" xfId="10000"/>
    <cellStyle name="好_28四川_华东" xfId="10001"/>
    <cellStyle name="好_28四川_华东 2" xfId="10002"/>
    <cellStyle name="好_28四川_隋心对账单定稿0514" xfId="10003"/>
    <cellStyle name="好_28四川_隋心对账单定稿0514 2" xfId="10004"/>
    <cellStyle name="好_30云南" xfId="10005"/>
    <cellStyle name="好_30云南 2" xfId="10006"/>
    <cellStyle name="好_30云南 3" xfId="10007"/>
    <cellStyle name="好_30云南_1" xfId="10008"/>
    <cellStyle name="好_30云南_1 2" xfId="10009"/>
    <cellStyle name="好_30云南_1 3" xfId="10010"/>
    <cellStyle name="好_30云南_1_03_2010年各地区一般预算平衡表" xfId="10011"/>
    <cellStyle name="好_30云南_1_03_2010年各地区一般预算平衡表 2" xfId="10012"/>
    <cellStyle name="好_30云南_1_03_2010年各地区一般预算平衡表_2010年地方财政一般预算分级平衡情况表（汇总）0524" xfId="10013"/>
    <cellStyle name="好_30云南_1_03_2010年各地区一般预算平衡表_2010年地方财政一般预算分级平衡情况表（汇总）0524 2" xfId="10014"/>
    <cellStyle name="好_30云南_1_财力性转移支付2010年预算参考数" xfId="10015"/>
    <cellStyle name="好_30云南_1_财力性转移支付2010年预算参考数 2" xfId="10016"/>
    <cellStyle name="好_30云南_1_财力性转移支付2010年预算参考数_03_2010年各地区一般预算平衡表" xfId="10017"/>
    <cellStyle name="好_30云南_1_财力性转移支付2010年预算参考数_03_2010年各地区一般预算平衡表 2" xfId="10018"/>
    <cellStyle name="好_30云南_1_财力性转移支付2010年预算参考数_03_2010年各地区一般预算平衡表_2010年地方财政一般预算分级平衡情况表（汇总）0524" xfId="10019"/>
    <cellStyle name="好_30云南_1_财力性转移支付2010年预算参考数_03_2010年各地区一般预算平衡表_2010年地方财政一般预算分级平衡情况表（汇总）0524 2" xfId="10020"/>
    <cellStyle name="好_30云南_1_财力性转移支付2010年预算参考数_合并" xfId="10021"/>
    <cellStyle name="好_30云南_1_财力性转移支付2010年预算参考数_合并 2" xfId="10022"/>
    <cellStyle name="好_30云南_1_财力性转移支付2010年预算参考数_华东" xfId="10023"/>
    <cellStyle name="好_30云南_1_财力性转移支付2010年预算参考数_华东 2" xfId="10024"/>
    <cellStyle name="好_30云南_1_财力性转移支付2010年预算参考数_隋心对账单定稿0514" xfId="10025"/>
    <cellStyle name="好_30云南_1_财力性转移支付2010年预算参考数_隋心对账单定稿0514 2" xfId="10026"/>
    <cellStyle name="好_30云南_1_合并" xfId="10027"/>
    <cellStyle name="好_30云南_1_合并 2" xfId="10028"/>
    <cellStyle name="好_30云南_1_华东" xfId="10029"/>
    <cellStyle name="好_30云南_1_华东 2" xfId="10030"/>
    <cellStyle name="好_30云南_1_隋心对账单定稿0514" xfId="10031"/>
    <cellStyle name="好_30云南_1_隋心对账单定稿0514 2" xfId="10032"/>
    <cellStyle name="好_30云南_合并" xfId="10033"/>
    <cellStyle name="好_30云南_合并 2" xfId="10034"/>
    <cellStyle name="好_30云南_华东" xfId="10035"/>
    <cellStyle name="好_30云南_华东 2" xfId="10036"/>
    <cellStyle name="好_30云南_隋心对账单定稿0514" xfId="10037"/>
    <cellStyle name="好_30云南_隋心对账单定稿0514 2" xfId="10038"/>
    <cellStyle name="好_32陕西" xfId="10039"/>
    <cellStyle name="好_32陕西 2" xfId="10040"/>
    <cellStyle name="好_33甘肃" xfId="10041"/>
    <cellStyle name="好_33甘肃 2" xfId="10042"/>
    <cellStyle name="好_33甘肃 3" xfId="10043"/>
    <cellStyle name="好_33甘肃_合并" xfId="10044"/>
    <cellStyle name="好_33甘肃_合并 2" xfId="10045"/>
    <cellStyle name="好_33甘肃_华东" xfId="10046"/>
    <cellStyle name="好_33甘肃_华东 2" xfId="10047"/>
    <cellStyle name="好_33甘肃_隋心对账单定稿0514" xfId="10048"/>
    <cellStyle name="好_33甘肃_隋心对账单定稿0514 2" xfId="10049"/>
    <cellStyle name="好_34青海" xfId="10050"/>
    <cellStyle name="好_34青海 2" xfId="10051"/>
    <cellStyle name="好_34青海 3" xfId="10052"/>
    <cellStyle name="好_34青海_03_2010年各地区一般预算平衡表" xfId="10053"/>
    <cellStyle name="好_34青海_03_2010年各地区一般预算平衡表 2" xfId="10054"/>
    <cellStyle name="好_34青海_03_2010年各地区一般预算平衡表_2010年地方财政一般预算分级平衡情况表（汇总）0524" xfId="10055"/>
    <cellStyle name="好_34青海_03_2010年各地区一般预算平衡表_2010年地方财政一般预算分级平衡情况表（汇总）0524 2" xfId="10056"/>
    <cellStyle name="好_34青海_1" xfId="10057"/>
    <cellStyle name="好_34青海_1 2" xfId="10058"/>
    <cellStyle name="好_34青海_1 3" xfId="10059"/>
    <cellStyle name="好_34青海_1_03_2010年各地区一般预算平衡表" xfId="10060"/>
    <cellStyle name="好_34青海_1_03_2010年各地区一般预算平衡表 2" xfId="10061"/>
    <cellStyle name="好_34青海_1_03_2010年各地区一般预算平衡表_2010年地方财政一般预算分级平衡情况表（汇总）0524" xfId="10062"/>
    <cellStyle name="好_34青海_1_03_2010年各地区一般预算平衡表_2010年地方财政一般预算分级平衡情况表（汇总）0524 2" xfId="10063"/>
    <cellStyle name="好_34青海_1_财力性转移支付2010年预算参考数" xfId="10064"/>
    <cellStyle name="好_34青海_1_财力性转移支付2010年预算参考数 2" xfId="10065"/>
    <cellStyle name="好_34青海_1_财力性转移支付2010年预算参考数_03_2010年各地区一般预算平衡表" xfId="10066"/>
    <cellStyle name="好_34青海_1_财力性转移支付2010年预算参考数_03_2010年各地区一般预算平衡表 2" xfId="10067"/>
    <cellStyle name="好_34青海_1_财力性转移支付2010年预算参考数_03_2010年各地区一般预算平衡表_2010年地方财政一般预算分级平衡情况表（汇总）0524" xfId="10068"/>
    <cellStyle name="好_34青海_1_财力性转移支付2010年预算参考数_03_2010年各地区一般预算平衡表_2010年地方财政一般预算分级平衡情况表（汇总）0524 2" xfId="10069"/>
    <cellStyle name="好_34青海_1_财力性转移支付2010年预算参考数_合并" xfId="10070"/>
    <cellStyle name="好_34青海_1_财力性转移支付2010年预算参考数_合并 2" xfId="10071"/>
    <cellStyle name="好_34青海_1_财力性转移支付2010年预算参考数_华东" xfId="10072"/>
    <cellStyle name="好_34青海_1_财力性转移支付2010年预算参考数_华东 2" xfId="10073"/>
    <cellStyle name="好_34青海_1_财力性转移支付2010年预算参考数_隋心对账单定稿0514" xfId="10074"/>
    <cellStyle name="好_34青海_1_财力性转移支付2010年预算参考数_隋心对账单定稿0514 2" xfId="10075"/>
    <cellStyle name="好_34青海_1_合并" xfId="10076"/>
    <cellStyle name="好_34青海_1_合并 2" xfId="10077"/>
    <cellStyle name="好_34青海_1_华东" xfId="10078"/>
    <cellStyle name="好_34青海_1_华东 2" xfId="10079"/>
    <cellStyle name="好_34青海_1_隋心对账单定稿0514" xfId="10080"/>
    <cellStyle name="好_34青海_1_隋心对账单定稿0514 2" xfId="10081"/>
    <cellStyle name="好_34青海_财力性转移支付2010年预算参考数" xfId="10082"/>
    <cellStyle name="好_34青海_财力性转移支付2010年预算参考数 2" xfId="10083"/>
    <cellStyle name="好_34青海_财力性转移支付2010年预算参考数_03_2010年各地区一般预算平衡表" xfId="10084"/>
    <cellStyle name="好_34青海_财力性转移支付2010年预算参考数_03_2010年各地区一般预算平衡表 2" xfId="10085"/>
    <cellStyle name="好_34青海_财力性转移支付2010年预算参考数_03_2010年各地区一般预算平衡表_2010年地方财政一般预算分级平衡情况表（汇总）0524" xfId="10086"/>
    <cellStyle name="好_34青海_财力性转移支付2010年预算参考数_03_2010年各地区一般预算平衡表_2010年地方财政一般预算分级平衡情况表（汇总）0524 2" xfId="10087"/>
    <cellStyle name="好_34青海_财力性转移支付2010年预算参考数_合并" xfId="10088"/>
    <cellStyle name="好_34青海_财力性转移支付2010年预算参考数_合并 2" xfId="10089"/>
    <cellStyle name="好_34青海_财力性转移支付2010年预算参考数_华东" xfId="10090"/>
    <cellStyle name="好_34青海_财力性转移支付2010年预算参考数_华东 2" xfId="10091"/>
    <cellStyle name="好_34青海_财力性转移支付2010年预算参考数_隋心对账单定稿0514" xfId="10092"/>
    <cellStyle name="好_34青海_财力性转移支付2010年预算参考数_隋心对账单定稿0514 2" xfId="10093"/>
    <cellStyle name="好_34青海_合并" xfId="10094"/>
    <cellStyle name="好_34青海_合并 2" xfId="10095"/>
    <cellStyle name="好_34青海_华东" xfId="10096"/>
    <cellStyle name="好_34青海_华东 2" xfId="10097"/>
    <cellStyle name="好_34青海_隋心对账单定稿0514" xfId="10098"/>
    <cellStyle name="好_34青海_隋心对账单定稿0514 2" xfId="10099"/>
    <cellStyle name="好_530623_2006年县级财政报表附表" xfId="10100"/>
    <cellStyle name="好_530623_2006年县级财政报表附表 2" xfId="10101"/>
    <cellStyle name="好_530623_2006年县级财政报表附表 3" xfId="10102"/>
    <cellStyle name="好_530623_2006年县级财政报表附表_合并" xfId="10103"/>
    <cellStyle name="好_530623_2006年县级财政报表附表_合并 2" xfId="10104"/>
    <cellStyle name="好_530623_2006年县级财政报表附表_华东" xfId="10105"/>
    <cellStyle name="好_530623_2006年县级财政报表附表_华东 2" xfId="10106"/>
    <cellStyle name="好_530623_2006年县级财政报表附表_隋心对账单定稿0514" xfId="10107"/>
    <cellStyle name="好_530623_2006年县级财政报表附表_隋心对账单定稿0514 2" xfId="10108"/>
    <cellStyle name="好_530629_2006年县级财政报表附表" xfId="10109"/>
    <cellStyle name="好_530629_2006年县级财政报表附表 2" xfId="10110"/>
    <cellStyle name="好_530629_2006年县级财政报表附表_合并" xfId="10111"/>
    <cellStyle name="好_530629_2006年县级财政报表附表_华东" xfId="10112"/>
    <cellStyle name="好_530629_2006年县级财政报表附表_隋心对账单定稿0514" xfId="10113"/>
    <cellStyle name="好_5334_2006年迪庆县级财政报表附表" xfId="10114"/>
    <cellStyle name="好_5334_2006年迪庆县级财政报表附表 2" xfId="10115"/>
    <cellStyle name="好_5334_2006年迪庆县级财政报表附表 3" xfId="10116"/>
    <cellStyle name="好_5334_2006年迪庆县级财政报表附表_合并" xfId="10117"/>
    <cellStyle name="好_5334_2006年迪庆县级财政报表附表_合并 2" xfId="10118"/>
    <cellStyle name="好_5334_2006年迪庆县级财政报表附表_华东" xfId="10119"/>
    <cellStyle name="好_5334_2006年迪庆县级财政报表附表_华东 2" xfId="10120"/>
    <cellStyle name="好_5334_2006年迪庆县级财政报表附表_隋心对账单定稿0514" xfId="10121"/>
    <cellStyle name="好_5334_2006年迪庆县级财政报表附表_隋心对账单定稿0514 2" xfId="10122"/>
    <cellStyle name="好_Book1" xfId="10123"/>
    <cellStyle name="好_Book1 10" xfId="10124"/>
    <cellStyle name="好_Book1 2" xfId="10125"/>
    <cellStyle name="好_Book1 2 2" xfId="10126"/>
    <cellStyle name="好_Book1 2 3" xfId="10127"/>
    <cellStyle name="好_Book1 2 4" xfId="10128"/>
    <cellStyle name="好_Book1 3" xfId="10129"/>
    <cellStyle name="好_Book1 3 2" xfId="10130"/>
    <cellStyle name="好_Book1 3 3" xfId="10131"/>
    <cellStyle name="好_Book1 3 4" xfId="10132"/>
    <cellStyle name="好_Book1 4" xfId="10133"/>
    <cellStyle name="好_Book1 4 2" xfId="10134"/>
    <cellStyle name="好_Book1 4 3" xfId="10135"/>
    <cellStyle name="好_Book1 5" xfId="10136"/>
    <cellStyle name="好_Book1 5 2" xfId="10137"/>
    <cellStyle name="好_Book1 6" xfId="10138"/>
    <cellStyle name="好_Book1 6 2" xfId="10139"/>
    <cellStyle name="好_Book1 7" xfId="10140"/>
    <cellStyle name="好_Book1 8" xfId="10141"/>
    <cellStyle name="好_Book1 9" xfId="10142"/>
    <cellStyle name="好_Book1_03_2010年各地区一般预算平衡表" xfId="10143"/>
    <cellStyle name="好_Book1_03_2010年各地区一般预算平衡表 2" xfId="10144"/>
    <cellStyle name="好_Book1_03_2010年各地区一般预算平衡表_2010年地方财政一般预算分级平衡情况表（汇总）0524" xfId="10145"/>
    <cellStyle name="好_Book1_03_2010年各地区一般预算平衡表_2010年地方财政一般预算分级平衡情况表（汇总）0524 2" xfId="10146"/>
    <cellStyle name="好_Book1_1" xfId="10147"/>
    <cellStyle name="好_Book1_1 2" xfId="10148"/>
    <cellStyle name="好_Book1_1 2 2" xfId="10149"/>
    <cellStyle name="好_Book1_1 2 3" xfId="10150"/>
    <cellStyle name="好_Book1_1 2 4" xfId="10151"/>
    <cellStyle name="好_Book1_1 3" xfId="10152"/>
    <cellStyle name="好_Book1_1 3 2" xfId="10153"/>
    <cellStyle name="好_Book1_1 3 3" xfId="10154"/>
    <cellStyle name="好_Book1_1 4" xfId="10155"/>
    <cellStyle name="好_Book1_1 5" xfId="10156"/>
    <cellStyle name="好_Book1_1 6" xfId="10157"/>
    <cellStyle name="好_Book1_1_2014年辅警工资" xfId="10158"/>
    <cellStyle name="好_Book1_1_2014年辅警工资 2" xfId="10159"/>
    <cellStyle name="好_Book1_1_公安、消防、边防辅警员工资" xfId="10160"/>
    <cellStyle name="好_Book1_1_公安、消防、边防辅警员工资 2" xfId="10161"/>
    <cellStyle name="好_Book1_1_公安、消防、边防辅警员工资 2 2" xfId="10162"/>
    <cellStyle name="好_Book1_1_公安、消防、边防辅警员工资 3" xfId="10163"/>
    <cellStyle name="好_Book1_1_公安、消防、边防辅警员工资 3 2" xfId="10164"/>
    <cellStyle name="好_Book1_1_公安、消防、边防辅警员工资 4" xfId="10165"/>
    <cellStyle name="好_Book1_1_政法口" xfId="10166"/>
    <cellStyle name="好_Book1_1_政法口 2" xfId="10167"/>
    <cellStyle name="好_Book1_2013年待分、结转及中央提前告知登记表" xfId="10168"/>
    <cellStyle name="好_Book1_2013年待分、结转及中央提前告知登记表 2" xfId="10169"/>
    <cellStyle name="好_Book1_2013年待分、结转及中央提前告知登记表 2 2" xfId="10170"/>
    <cellStyle name="好_Book1_2013年待分、结转及中央提前告知登记表 2 3" xfId="10171"/>
    <cellStyle name="好_Book1_2013年待分、结转及中央提前告知登记表 2 4" xfId="10172"/>
    <cellStyle name="好_Book1_2013年待分、结转及中央提前告知登记表 3" xfId="10173"/>
    <cellStyle name="好_Book1_2013年待分、结转及中央提前告知登记表 3 2" xfId="10174"/>
    <cellStyle name="好_Book1_2013年待分、结转及中央提前告知登记表 3 3" xfId="10175"/>
    <cellStyle name="好_Book1_2013年待分、结转及中央提前告知登记表 4" xfId="10176"/>
    <cellStyle name="好_Book1_2013年待分、结转及中央提前告知登记表 5" xfId="10177"/>
    <cellStyle name="好_Book1_2013年待分、结转及中央提前告知登记表 6" xfId="10178"/>
    <cellStyle name="好_Book1_2013年待分、结转及中央提前告知登记表_2014年辅警工资" xfId="10179"/>
    <cellStyle name="好_Book1_2013年待分、结转及中央提前告知登记表_2014年辅警工资 2" xfId="10180"/>
    <cellStyle name="好_Book1_2013年待分、结转及中央提前告知登记表_公安、消防、边防辅警员工资" xfId="10181"/>
    <cellStyle name="好_Book1_2013年待分、结转及中央提前告知登记表_公安、消防、边防辅警员工资 2" xfId="10182"/>
    <cellStyle name="好_Book1_2013年待分、结转及中央提前告知登记表_公安、消防、边防辅警员工资 2 2" xfId="10183"/>
    <cellStyle name="好_Book1_2013年待分、结转及中央提前告知登记表_公安、消防、边防辅警员工资 3" xfId="10184"/>
    <cellStyle name="好_Book1_2013年待分、结转及中央提前告知登记表_公安、消防、边防辅警员工资 3 2" xfId="10185"/>
    <cellStyle name="好_Book1_2013年待分、结转及中央提前告知登记表_公安、消防、边防辅警员工资 4" xfId="10186"/>
    <cellStyle name="好_Book1_2013年待分、结转及中央提前告知登记表_政法口" xfId="10187"/>
    <cellStyle name="好_Book1_2013年待分、结转及中央提前告知登记表_政法口 2" xfId="10188"/>
    <cellStyle name="好_Book1_2014年辅警工资" xfId="10189"/>
    <cellStyle name="好_Book1_2014年辅警工资 2" xfId="10190"/>
    <cellStyle name="好_Book1_Book1" xfId="10191"/>
    <cellStyle name="好_Book1_Book1 2" xfId="10192"/>
    <cellStyle name="好_Book1_Book1 2 2" xfId="10193"/>
    <cellStyle name="好_Book1_Book1 2 3" xfId="10194"/>
    <cellStyle name="好_Book1_Book1 2 4" xfId="10195"/>
    <cellStyle name="好_Book1_Book1 3" xfId="10196"/>
    <cellStyle name="好_Book1_Book1 3 2" xfId="10197"/>
    <cellStyle name="好_Book1_Book1 3 3" xfId="10198"/>
    <cellStyle name="好_Book1_Book1 4" xfId="10199"/>
    <cellStyle name="好_Book1_Book1 5" xfId="10200"/>
    <cellStyle name="好_Book1_Book1 6" xfId="10201"/>
    <cellStyle name="好_Book1_Book1_2014年辅警工资" xfId="10202"/>
    <cellStyle name="好_Book1_Book1_2014年辅警工资 2" xfId="10203"/>
    <cellStyle name="好_Book1_Book1_公安、消防、边防辅警员工资" xfId="10204"/>
    <cellStyle name="好_Book1_Book1_公安、消防、边防辅警员工资 2" xfId="10205"/>
    <cellStyle name="好_Book1_Book1_公安、消防、边防辅警员工资 2 2" xfId="10206"/>
    <cellStyle name="好_Book1_Book1_公安、消防、边防辅警员工资 3" xfId="10207"/>
    <cellStyle name="好_Book1_Book1_公安、消防、边防辅警员工资 3 2" xfId="10208"/>
    <cellStyle name="好_Book1_Book1_公安、消防、边防辅警员工资 4" xfId="10209"/>
    <cellStyle name="好_Book1_Book1_政法口" xfId="10210"/>
    <cellStyle name="好_Book1_Book1_政法口 2" xfId="10211"/>
    <cellStyle name="好_Book1_财力性转移支付2010年预算参考数" xfId="10212"/>
    <cellStyle name="好_Book1_财力性转移支付2010年预算参考数 2" xfId="10213"/>
    <cellStyle name="好_Book1_财力性转移支付2010年预算参考数_03_2010年各地区一般预算平衡表" xfId="10214"/>
    <cellStyle name="好_Book1_财力性转移支付2010年预算参考数_03_2010年各地区一般预算平衡表 2" xfId="10215"/>
    <cellStyle name="好_Book1_财力性转移支付2010年预算参考数_03_2010年各地区一般预算平衡表_2010年地方财政一般预算分级平衡情况表（汇总）0524" xfId="10216"/>
    <cellStyle name="好_Book1_财力性转移支付2010年预算参考数_03_2010年各地区一般预算平衡表_2010年地方财政一般预算分级平衡情况表（汇总）0524 2" xfId="10217"/>
    <cellStyle name="好_Book1_财力性转移支付2010年预算参考数_合并" xfId="10218"/>
    <cellStyle name="好_Book1_财力性转移支付2010年预算参考数_合并 2" xfId="10219"/>
    <cellStyle name="好_Book1_财力性转移支付2010年预算参考数_华东" xfId="10220"/>
    <cellStyle name="好_Book1_财力性转移支付2010年预算参考数_华东 2" xfId="10221"/>
    <cellStyle name="好_Book1_财力性转移支付2010年预算参考数_隋心对账单定稿0514" xfId="10222"/>
    <cellStyle name="好_Book1_财力性转移支付2010年预算参考数_隋心对账单定稿0514 2" xfId="10223"/>
    <cellStyle name="好_Book1_公安、消防、边防辅警员工资" xfId="10224"/>
    <cellStyle name="好_Book1_公安、消防、边防辅警员工资 2" xfId="10225"/>
    <cellStyle name="好_Book1_公安、消防、边防辅警员工资 2 2" xfId="10226"/>
    <cellStyle name="好_Book1_公安、消防、边防辅警员工资 3" xfId="10227"/>
    <cellStyle name="好_Book1_公安、消防、边防辅警员工资 3 2" xfId="10228"/>
    <cellStyle name="好_Book1_公安、消防、边防辅警员工资 4" xfId="10229"/>
    <cellStyle name="好_Book1_合并" xfId="10230"/>
    <cellStyle name="好_Book1_合并 2" xfId="10231"/>
    <cellStyle name="好_Book1_华东" xfId="10232"/>
    <cellStyle name="好_Book1_华东 2" xfId="10233"/>
    <cellStyle name="好_Book1_隋心对账单定稿0514" xfId="10234"/>
    <cellStyle name="好_Book1_隋心对账单定稿0514 2" xfId="10235"/>
    <cellStyle name="好_Book1_政法口" xfId="10236"/>
    <cellStyle name="好_Book1_政法口 2" xfId="10237"/>
    <cellStyle name="好_Book2" xfId="10238"/>
    <cellStyle name="好_Book2 2" xfId="10239"/>
    <cellStyle name="好_Book2 3" xfId="10240"/>
    <cellStyle name="好_Book2_03_2010年各地区一般预算平衡表" xfId="10241"/>
    <cellStyle name="好_Book2_03_2010年各地区一般预算平衡表 2" xfId="10242"/>
    <cellStyle name="好_Book2_03_2010年各地区一般预算平衡表_2010年地方财政一般预算分级平衡情况表（汇总）0524" xfId="10243"/>
    <cellStyle name="好_Book2_03_2010年各地区一般预算平衡表_2010年地方财政一般预算分级平衡情况表（汇总）0524 2" xfId="10244"/>
    <cellStyle name="好_Book2_财力性转移支付2010年预算参考数" xfId="10245"/>
    <cellStyle name="好_Book2_财力性转移支付2010年预算参考数 2" xfId="10246"/>
    <cellStyle name="好_Book2_财力性转移支付2010年预算参考数_03_2010年各地区一般预算平衡表" xfId="10247"/>
    <cellStyle name="好_Book2_财力性转移支付2010年预算参考数_03_2010年各地区一般预算平衡表 2" xfId="10248"/>
    <cellStyle name="好_Book2_财力性转移支付2010年预算参考数_03_2010年各地区一般预算平衡表_2010年地方财政一般预算分级平衡情况表（汇总）0524" xfId="10249"/>
    <cellStyle name="好_Book2_财力性转移支付2010年预算参考数_03_2010年各地区一般预算平衡表_2010年地方财政一般预算分级平衡情况表（汇总）0524 2" xfId="10250"/>
    <cellStyle name="好_Book2_财力性转移支付2010年预算参考数_合并" xfId="10251"/>
    <cellStyle name="好_Book2_财力性转移支付2010年预算参考数_合并 2" xfId="10252"/>
    <cellStyle name="好_Book2_财力性转移支付2010年预算参考数_华东" xfId="10253"/>
    <cellStyle name="好_Book2_财力性转移支付2010年预算参考数_华东 2" xfId="10254"/>
    <cellStyle name="好_Book2_财力性转移支付2010年预算参考数_隋心对账单定稿0514" xfId="10255"/>
    <cellStyle name="好_Book2_财力性转移支付2010年预算参考数_隋心对账单定稿0514 2" xfId="10256"/>
    <cellStyle name="好_Book2_合并" xfId="10257"/>
    <cellStyle name="好_Book2_合并 2" xfId="10258"/>
    <cellStyle name="好_Book2_华东" xfId="10259"/>
    <cellStyle name="好_Book2_华东 2" xfId="10260"/>
    <cellStyle name="好_Book2_隋心对账单定稿0514" xfId="10261"/>
    <cellStyle name="好_Book2_隋心对账单定稿0514 2" xfId="10262"/>
    <cellStyle name="好_gdp" xfId="10263"/>
    <cellStyle name="好_gdp 2" xfId="10264"/>
    <cellStyle name="好_gdp 3" xfId="10265"/>
    <cellStyle name="好_gdp_合并" xfId="10266"/>
    <cellStyle name="好_gdp_合并 2" xfId="10267"/>
    <cellStyle name="好_gdp_华东" xfId="10268"/>
    <cellStyle name="好_gdp_华东 2" xfId="10269"/>
    <cellStyle name="好_gdp_隋心对账单定稿0514" xfId="10270"/>
    <cellStyle name="好_gdp_隋心对账单定稿0514 2" xfId="10271"/>
    <cellStyle name="好_M01-2(州市补助收入)" xfId="10272"/>
    <cellStyle name="好_M01-2(州市补助收入) 2" xfId="10273"/>
    <cellStyle name="好_M01-2(州市补助收入) 3" xfId="10274"/>
    <cellStyle name="好_M01-2(州市补助收入)_合并" xfId="10275"/>
    <cellStyle name="好_M01-2(州市补助收入)_合并 2" xfId="10276"/>
    <cellStyle name="好_M01-2(州市补助收入)_华东" xfId="10277"/>
    <cellStyle name="好_M01-2(州市补助收入)_华东 2" xfId="10278"/>
    <cellStyle name="好_M01-2(州市补助收入)_隋心对账单定稿0514" xfId="10279"/>
    <cellStyle name="好_M01-2(州市补助收入)_隋心对账单定稿0514 2" xfId="10280"/>
    <cellStyle name="好_Sheet1" xfId="10281"/>
    <cellStyle name="好_Sheet1 2" xfId="10282"/>
    <cellStyle name="好_Sheet1 2 2" xfId="10283"/>
    <cellStyle name="好_Sheet1 2 3" xfId="10284"/>
    <cellStyle name="好_Sheet1 2 4" xfId="10285"/>
    <cellStyle name="好_Sheet1 3" xfId="10286"/>
    <cellStyle name="好_Sheet1 3 2" xfId="10287"/>
    <cellStyle name="好_Sheet1 3 3" xfId="10288"/>
    <cellStyle name="好_Sheet1 4" xfId="10289"/>
    <cellStyle name="好_Sheet1 5" xfId="10290"/>
    <cellStyle name="好_Sheet1 6" xfId="10291"/>
    <cellStyle name="好_Sheet1_2014年辅警工资" xfId="10292"/>
    <cellStyle name="好_Sheet1_2014年辅警工资 2" xfId="10293"/>
    <cellStyle name="好_Sheet1_公安、消防、边防辅警员工资" xfId="10294"/>
    <cellStyle name="好_Sheet1_公安、消防、边防辅警员工资 2" xfId="10295"/>
    <cellStyle name="好_Sheet1_公安、消防、边防辅警员工资 2 2" xfId="10296"/>
    <cellStyle name="好_Sheet1_公安、消防、边防辅警员工资 3" xfId="10297"/>
    <cellStyle name="好_Sheet1_公安、消防、边防辅警员工资 3 2" xfId="10298"/>
    <cellStyle name="好_Sheet1_公安、消防、边防辅警员工资 4" xfId="10299"/>
    <cellStyle name="好_Sheet1_政法口" xfId="10300"/>
    <cellStyle name="好_Sheet1_政法口 2" xfId="10301"/>
    <cellStyle name="好_安徽 缺口县区测算(地方填报)1" xfId="10302"/>
    <cellStyle name="好_安徽 缺口县区测算(地方填报)1 2" xfId="10303"/>
    <cellStyle name="好_安徽 缺口县区测算(地方填报)1 3" xfId="10304"/>
    <cellStyle name="好_安徽 缺口县区测算(地方填报)1_03_2010年各地区一般预算平衡表" xfId="10305"/>
    <cellStyle name="好_安徽 缺口县区测算(地方填报)1_03_2010年各地区一般预算平衡表 2" xfId="10306"/>
    <cellStyle name="好_安徽 缺口县区测算(地方填报)1_03_2010年各地区一般预算平衡表_2010年地方财政一般预算分级平衡情况表（汇总）0524" xfId="10307"/>
    <cellStyle name="好_安徽 缺口县区测算(地方填报)1_03_2010年各地区一般预算平衡表_2010年地方财政一般预算分级平衡情况表（汇总）0524 2" xfId="10308"/>
    <cellStyle name="好_安徽 缺口县区测算(地方填报)1_财力性转移支付2010年预算参考数" xfId="10309"/>
    <cellStyle name="好_安徽 缺口县区测算(地方填报)1_财力性转移支付2010年预算参考数 2" xfId="10310"/>
    <cellStyle name="好_安徽 缺口县区测算(地方填报)1_财力性转移支付2010年预算参考数_03_2010年各地区一般预算平衡表" xfId="10311"/>
    <cellStyle name="好_安徽 缺口县区测算(地方填报)1_财力性转移支付2010年预算参考数_03_2010年各地区一般预算平衡表 2" xfId="10312"/>
    <cellStyle name="好_安徽 缺口县区测算(地方填报)1_财力性转移支付2010年预算参考数_03_2010年各地区一般预算平衡表_2010年地方财政一般预算分级平衡情况表（汇总）0524" xfId="10313"/>
    <cellStyle name="好_安徽 缺口县区测算(地方填报)1_财力性转移支付2010年预算参考数_03_2010年各地区一般预算平衡表_2010年地方财政一般预算分级平衡情况表（汇总）0524 2" xfId="10314"/>
    <cellStyle name="好_安徽 缺口县区测算(地方填报)1_财力性转移支付2010年预算参考数_合并" xfId="10315"/>
    <cellStyle name="好_安徽 缺口县区测算(地方填报)1_财力性转移支付2010年预算参考数_合并 2" xfId="10316"/>
    <cellStyle name="好_安徽 缺口县区测算(地方填报)1_财力性转移支付2010年预算参考数_华东" xfId="10317"/>
    <cellStyle name="好_安徽 缺口县区测算(地方填报)1_财力性转移支付2010年预算参考数_华东 2" xfId="10318"/>
    <cellStyle name="好_安徽 缺口县区测算(地方填报)1_财力性转移支付2010年预算参考数_隋心对账单定稿0514" xfId="10319"/>
    <cellStyle name="好_安徽 缺口县区测算(地方填报)1_财力性转移支付2010年预算参考数_隋心对账单定稿0514 2" xfId="10320"/>
    <cellStyle name="好_安徽 缺口县区测算(地方填报)1_合并" xfId="10321"/>
    <cellStyle name="好_安徽 缺口县区测算(地方填报)1_合并 2" xfId="10322"/>
    <cellStyle name="好_安徽 缺口县区测算(地方填报)1_华东" xfId="10323"/>
    <cellStyle name="好_安徽 缺口县区测算(地方填报)1_华东 2" xfId="10324"/>
    <cellStyle name="好_安徽 缺口县区测算(地方填报)1_隋心对账单定稿0514" xfId="10325"/>
    <cellStyle name="好_安徽 缺口县区测算(地方填报)1_隋心对账单定稿0514 2" xfId="10326"/>
    <cellStyle name="好_保民生" xfId="10327"/>
    <cellStyle name="好_不含人员经费系数" xfId="10328"/>
    <cellStyle name="好_不含人员经费系数 2" xfId="10329"/>
    <cellStyle name="好_不含人员经费系数 3" xfId="10330"/>
    <cellStyle name="好_不含人员经费系数_03_2010年各地区一般预算平衡表" xfId="10331"/>
    <cellStyle name="好_不含人员经费系数_03_2010年各地区一般预算平衡表 2" xfId="10332"/>
    <cellStyle name="好_不含人员经费系数_03_2010年各地区一般预算平衡表_2010年地方财政一般预算分级平衡情况表（汇总）0524" xfId="10333"/>
    <cellStyle name="好_不含人员经费系数_03_2010年各地区一般预算平衡表_2010年地方财政一般预算分级平衡情况表（汇总）0524 2" xfId="10334"/>
    <cellStyle name="好_不含人员经费系数_财力性转移支付2010年预算参考数" xfId="10335"/>
    <cellStyle name="好_不含人员经费系数_财力性转移支付2010年预算参考数 2" xfId="10336"/>
    <cellStyle name="好_不含人员经费系数_财力性转移支付2010年预算参考数_03_2010年各地区一般预算平衡表" xfId="10337"/>
    <cellStyle name="好_不含人员经费系数_财力性转移支付2010年预算参考数_03_2010年各地区一般预算平衡表 2" xfId="10338"/>
    <cellStyle name="好_不含人员经费系数_财力性转移支付2010年预算参考数_03_2010年各地区一般预算平衡表_2010年地方财政一般预算分级平衡情况表（汇总）0524" xfId="10339"/>
    <cellStyle name="好_不含人员经费系数_财力性转移支付2010年预算参考数_03_2010年各地区一般预算平衡表_2010年地方财政一般预算分级平衡情况表（汇总）0524 2" xfId="10340"/>
    <cellStyle name="好_不含人员经费系数_财力性转移支付2010年预算参考数_合并" xfId="10341"/>
    <cellStyle name="好_不含人员经费系数_财力性转移支付2010年预算参考数_合并 2" xfId="10342"/>
    <cellStyle name="好_不含人员经费系数_财力性转移支付2010年预算参考数_华东" xfId="10343"/>
    <cellStyle name="好_不含人员经费系数_财力性转移支付2010年预算参考数_华东 2" xfId="10344"/>
    <cellStyle name="好_不含人员经费系数_财力性转移支付2010年预算参考数_隋心对账单定稿0514" xfId="10345"/>
    <cellStyle name="好_不含人员经费系数_财力性转移支付2010年预算参考数_隋心对账单定稿0514 2" xfId="10346"/>
    <cellStyle name="好_不含人员经费系数_合并" xfId="10347"/>
    <cellStyle name="好_不含人员经费系数_合并 2" xfId="10348"/>
    <cellStyle name="好_不含人员经费系数_华东" xfId="10349"/>
    <cellStyle name="好_不含人员经费系数_华东 2" xfId="10350"/>
    <cellStyle name="好_不含人员经费系数_隋心对账单定稿0514" xfId="10351"/>
    <cellStyle name="好_不含人员经费系数_隋心对账单定稿0514 2" xfId="10352"/>
    <cellStyle name="好_财力差异计算表(不含非农业区)" xfId="10353"/>
    <cellStyle name="好_财力差异计算表(不含非农业区) 2" xfId="10354"/>
    <cellStyle name="好_财力差异计算表(不含非农业区) 3" xfId="10355"/>
    <cellStyle name="好_财政供养人员" xfId="10356"/>
    <cellStyle name="好_财政供养人员 2" xfId="10357"/>
    <cellStyle name="好_财政供养人员 3" xfId="10358"/>
    <cellStyle name="好_财政供养人员_03_2010年各地区一般预算平衡表" xfId="10359"/>
    <cellStyle name="好_财政供养人员_03_2010年各地区一般预算平衡表 2" xfId="10360"/>
    <cellStyle name="好_财政供养人员_03_2010年各地区一般预算平衡表_2010年地方财政一般预算分级平衡情况表（汇总）0524" xfId="10361"/>
    <cellStyle name="好_财政供养人员_03_2010年各地区一般预算平衡表_2010年地方财政一般预算分级平衡情况表（汇总）0524 2" xfId="10362"/>
    <cellStyle name="好_财政供养人员_财力性转移支付2010年预算参考数" xfId="10363"/>
    <cellStyle name="好_财政供养人员_财力性转移支付2010年预算参考数 2" xfId="10364"/>
    <cellStyle name="好_财政供养人员_财力性转移支付2010年预算参考数_03_2010年各地区一般预算平衡表" xfId="10365"/>
    <cellStyle name="好_财政供养人员_财力性转移支付2010年预算参考数_03_2010年各地区一般预算平衡表 2" xfId="10366"/>
    <cellStyle name="好_财政供养人员_财力性转移支付2010年预算参考数_03_2010年各地区一般预算平衡表_2010年地方财政一般预算分级平衡情况表（汇总）0524" xfId="10367"/>
    <cellStyle name="好_财政供养人员_财力性转移支付2010年预算参考数_03_2010年各地区一般预算平衡表_2010年地方财政一般预算分级平衡情况表（汇总）0524 2" xfId="10368"/>
    <cellStyle name="好_财政供养人员_财力性转移支付2010年预算参考数_合并" xfId="10369"/>
    <cellStyle name="好_财政供养人员_财力性转移支付2010年预算参考数_合并 2" xfId="10370"/>
    <cellStyle name="好_财政供养人员_财力性转移支付2010年预算参考数_华东" xfId="10371"/>
    <cellStyle name="好_财政供养人员_财力性转移支付2010年预算参考数_华东 2" xfId="10372"/>
    <cellStyle name="好_财政供养人员_财力性转移支付2010年预算参考数_隋心对账单定稿0514" xfId="10373"/>
    <cellStyle name="好_财政供养人员_财力性转移支付2010年预算参考数_隋心对账单定稿0514 2" xfId="10374"/>
    <cellStyle name="好_财政供养人员_合并" xfId="10375"/>
    <cellStyle name="好_财政供养人员_合并 2" xfId="10376"/>
    <cellStyle name="好_财政供养人员_华东" xfId="10377"/>
    <cellStyle name="好_财政供养人员_华东 2" xfId="10378"/>
    <cellStyle name="好_财政供养人员_隋心对账单定稿0514" xfId="10379"/>
    <cellStyle name="好_财政供养人员_隋心对账单定稿0514 2" xfId="10380"/>
    <cellStyle name="好_测算结果" xfId="10381"/>
    <cellStyle name="好_测算结果 2" xfId="10382"/>
    <cellStyle name="好_测算结果 3" xfId="10383"/>
    <cellStyle name="好_测算结果_03_2010年各地区一般预算平衡表" xfId="10384"/>
    <cellStyle name="好_测算结果_03_2010年各地区一般预算平衡表 2" xfId="10385"/>
    <cellStyle name="好_测算结果_03_2010年各地区一般预算平衡表_2010年地方财政一般预算分级平衡情况表（汇总）0524" xfId="10386"/>
    <cellStyle name="好_测算结果_03_2010年各地区一般预算平衡表_2010年地方财政一般预算分级平衡情况表（汇总）0524 2" xfId="10387"/>
    <cellStyle name="好_测算结果_财力性转移支付2010年预算参考数" xfId="10388"/>
    <cellStyle name="好_测算结果_财力性转移支付2010年预算参考数 2" xfId="10389"/>
    <cellStyle name="好_测算结果_财力性转移支付2010年预算参考数_03_2010年各地区一般预算平衡表" xfId="10390"/>
    <cellStyle name="好_测算结果_财力性转移支付2010年预算参考数_03_2010年各地区一般预算平衡表 2" xfId="10391"/>
    <cellStyle name="好_测算结果_财力性转移支付2010年预算参考数_03_2010年各地区一般预算平衡表_2010年地方财政一般预算分级平衡情况表（汇总）0524" xfId="10392"/>
    <cellStyle name="好_测算结果_财力性转移支付2010年预算参考数_03_2010年各地区一般预算平衡表_2010年地方财政一般预算分级平衡情况表（汇总）0524 2" xfId="10393"/>
    <cellStyle name="好_测算结果_财力性转移支付2010年预算参考数_合并" xfId="10394"/>
    <cellStyle name="好_测算结果_财力性转移支付2010年预算参考数_合并 2" xfId="10395"/>
    <cellStyle name="好_测算结果_财力性转移支付2010年预算参考数_华东" xfId="10396"/>
    <cellStyle name="好_测算结果_财力性转移支付2010年预算参考数_华东 2" xfId="10397"/>
    <cellStyle name="好_测算结果_财力性转移支付2010年预算参考数_隋心对账单定稿0514" xfId="10398"/>
    <cellStyle name="好_测算结果_财力性转移支付2010年预算参考数_隋心对账单定稿0514 2" xfId="10399"/>
    <cellStyle name="好_测算结果_合并" xfId="10400"/>
    <cellStyle name="好_测算结果_合并 2" xfId="10401"/>
    <cellStyle name="好_测算结果_华东" xfId="10402"/>
    <cellStyle name="好_测算结果_华东 2" xfId="10403"/>
    <cellStyle name="好_测算结果_隋心对账单定稿0514" xfId="10404"/>
    <cellStyle name="好_测算结果_隋心对账单定稿0514 2" xfId="10405"/>
    <cellStyle name="好_测算结果汇总" xfId="10406"/>
    <cellStyle name="好_测算结果汇总 2" xfId="10407"/>
    <cellStyle name="好_测算结果汇总 3" xfId="10408"/>
    <cellStyle name="好_测算结果汇总_03_2010年各地区一般预算平衡表" xfId="10409"/>
    <cellStyle name="好_测算结果汇总_03_2010年各地区一般预算平衡表 2" xfId="10410"/>
    <cellStyle name="好_测算结果汇总_03_2010年各地区一般预算平衡表_2010年地方财政一般预算分级平衡情况表（汇总）0524" xfId="10411"/>
    <cellStyle name="好_测算结果汇总_03_2010年各地区一般预算平衡表_2010年地方财政一般预算分级平衡情况表（汇总）0524 2" xfId="10412"/>
    <cellStyle name="好_测算结果汇总_财力性转移支付2010年预算参考数" xfId="10413"/>
    <cellStyle name="好_测算结果汇总_财力性转移支付2010年预算参考数 2" xfId="10414"/>
    <cellStyle name="好_测算结果汇总_财力性转移支付2010年预算参考数_03_2010年各地区一般预算平衡表" xfId="10415"/>
    <cellStyle name="好_测算结果汇总_财力性转移支付2010年预算参考数_03_2010年各地区一般预算平衡表 2" xfId="10416"/>
    <cellStyle name="好_测算结果汇总_财力性转移支付2010年预算参考数_03_2010年各地区一般预算平衡表_2010年地方财政一般预算分级平衡情况表（汇总）0524" xfId="10417"/>
    <cellStyle name="好_测算结果汇总_财力性转移支付2010年预算参考数_03_2010年各地区一般预算平衡表_2010年地方财政一般预算分级平衡情况表（汇总）0524 2" xfId="10418"/>
    <cellStyle name="好_测算结果汇总_财力性转移支付2010年预算参考数_合并" xfId="10419"/>
    <cellStyle name="好_测算结果汇总_财力性转移支付2010年预算参考数_合并 2" xfId="10420"/>
    <cellStyle name="好_测算结果汇总_财力性转移支付2010年预算参考数_华东" xfId="10421"/>
    <cellStyle name="好_测算结果汇总_财力性转移支付2010年预算参考数_华东 2" xfId="10422"/>
    <cellStyle name="好_测算结果汇总_财力性转移支付2010年预算参考数_隋心对账单定稿0514" xfId="10423"/>
    <cellStyle name="好_测算结果汇总_财力性转移支付2010年预算参考数_隋心对账单定稿0514 2" xfId="10424"/>
    <cellStyle name="好_测算结果汇总_合并" xfId="10425"/>
    <cellStyle name="好_测算结果汇总_合并 2" xfId="10426"/>
    <cellStyle name="好_测算结果汇总_华东" xfId="10427"/>
    <cellStyle name="好_测算结果汇总_华东 2" xfId="10428"/>
    <cellStyle name="好_测算结果汇总_隋心对账单定稿0514" xfId="10429"/>
    <cellStyle name="好_测算结果汇总_隋心对账单定稿0514 2" xfId="10430"/>
    <cellStyle name="好_成本差异系数" xfId="10431"/>
    <cellStyle name="好_成本差异系数 2" xfId="10432"/>
    <cellStyle name="好_成本差异系数 3" xfId="10433"/>
    <cellStyle name="好_成本差异系数（含人口规模）" xfId="10434"/>
    <cellStyle name="好_成本差异系数（含人口规模） 2" xfId="10435"/>
    <cellStyle name="好_成本差异系数（含人口规模） 3" xfId="10436"/>
    <cellStyle name="好_成本差异系数（含人口规模）_03_2010年各地区一般预算平衡表" xfId="10437"/>
    <cellStyle name="好_成本差异系数（含人口规模）_03_2010年各地区一般预算平衡表 2" xfId="10438"/>
    <cellStyle name="好_成本差异系数（含人口规模）_03_2010年各地区一般预算平衡表_2010年地方财政一般预算分级平衡情况表（汇总）0524" xfId="10439"/>
    <cellStyle name="好_成本差异系数（含人口规模）_03_2010年各地区一般预算平衡表_2010年地方财政一般预算分级平衡情况表（汇总）0524 2" xfId="10440"/>
    <cellStyle name="好_成本差异系数（含人口规模）_财力性转移支付2010年预算参考数" xfId="10441"/>
    <cellStyle name="好_成本差异系数（含人口规模）_财力性转移支付2010年预算参考数 2" xfId="10442"/>
    <cellStyle name="好_成本差异系数（含人口规模）_财力性转移支付2010年预算参考数_03_2010年各地区一般预算平衡表" xfId="10443"/>
    <cellStyle name="好_成本差异系数（含人口规模）_财力性转移支付2010年预算参考数_03_2010年各地区一般预算平衡表 2" xfId="10444"/>
    <cellStyle name="好_成本差异系数（含人口规模）_财力性转移支付2010年预算参考数_03_2010年各地区一般预算平衡表_2010年地方财政一般预算分级平衡情况表（汇总）0524" xfId="10445"/>
    <cellStyle name="好_成本差异系数（含人口规模）_财力性转移支付2010年预算参考数_03_2010年各地区一般预算平衡表_2010年地方财政一般预算分级平衡情况表（汇总）0524 2" xfId="10446"/>
    <cellStyle name="好_成本差异系数（含人口规模）_财力性转移支付2010年预算参考数_合并" xfId="10447"/>
    <cellStyle name="好_成本差异系数（含人口规模）_财力性转移支付2010年预算参考数_合并 2" xfId="10448"/>
    <cellStyle name="好_成本差异系数（含人口规模）_财力性转移支付2010年预算参考数_华东" xfId="10449"/>
    <cellStyle name="好_成本差异系数（含人口规模）_财力性转移支付2010年预算参考数_华东 2" xfId="10450"/>
    <cellStyle name="好_成本差异系数（含人口规模）_财力性转移支付2010年预算参考数_隋心对账单定稿0514" xfId="10451"/>
    <cellStyle name="好_成本差异系数（含人口规模）_财力性转移支付2010年预算参考数_隋心对账单定稿0514 2" xfId="10452"/>
    <cellStyle name="好_成本差异系数（含人口规模）_合并" xfId="10453"/>
    <cellStyle name="好_成本差异系数（含人口规模）_合并 2" xfId="10454"/>
    <cellStyle name="好_成本差异系数（含人口规模）_华东" xfId="10455"/>
    <cellStyle name="好_成本差异系数（含人口规模）_华东 2" xfId="10456"/>
    <cellStyle name="好_成本差异系数（含人口规模）_隋心对账单定稿0514" xfId="10457"/>
    <cellStyle name="好_成本差异系数（含人口规模）_隋心对账单定稿0514 2" xfId="10458"/>
    <cellStyle name="好_成本差异系数_03_2010年各地区一般预算平衡表" xfId="10459"/>
    <cellStyle name="好_成本差异系数_03_2010年各地区一般预算平衡表 2" xfId="10460"/>
    <cellStyle name="好_成本差异系数_03_2010年各地区一般预算平衡表_2010年地方财政一般预算分级平衡情况表（汇总）0524" xfId="10461"/>
    <cellStyle name="好_成本差异系数_03_2010年各地区一般预算平衡表_2010年地方财政一般预算分级平衡情况表（汇总）0524 2" xfId="10462"/>
    <cellStyle name="好_成本差异系数_财力性转移支付2010年预算参考数" xfId="10463"/>
    <cellStyle name="好_成本差异系数_财力性转移支付2010年预算参考数 2" xfId="10464"/>
    <cellStyle name="好_成本差异系数_财力性转移支付2010年预算参考数_03_2010年各地区一般预算平衡表" xfId="10465"/>
    <cellStyle name="好_成本差异系数_财力性转移支付2010年预算参考数_03_2010年各地区一般预算平衡表 2" xfId="10466"/>
    <cellStyle name="好_成本差异系数_财力性转移支付2010年预算参考数_03_2010年各地区一般预算平衡表_2010年地方财政一般预算分级平衡情况表（汇总）0524" xfId="10467"/>
    <cellStyle name="好_成本差异系数_财力性转移支付2010年预算参考数_03_2010年各地区一般预算平衡表_2010年地方财政一般预算分级平衡情况表（汇总）0524 2" xfId="10468"/>
    <cellStyle name="好_成本差异系数_财力性转移支付2010年预算参考数_合并" xfId="10469"/>
    <cellStyle name="好_成本差异系数_财力性转移支付2010年预算参考数_合并 2" xfId="10470"/>
    <cellStyle name="好_成本差异系数_财力性转移支付2010年预算参考数_华东" xfId="10471"/>
    <cellStyle name="好_成本差异系数_财力性转移支付2010年预算参考数_华东 2" xfId="10472"/>
    <cellStyle name="好_成本差异系数_财力性转移支付2010年预算参考数_隋心对账单定稿0514" xfId="10473"/>
    <cellStyle name="好_成本差异系数_财力性转移支付2010年预算参考数_隋心对账单定稿0514 2" xfId="10474"/>
    <cellStyle name="好_成本差异系数_合并" xfId="10475"/>
    <cellStyle name="好_成本差异系数_合并 2" xfId="10476"/>
    <cellStyle name="好_成本差异系数_华东" xfId="10477"/>
    <cellStyle name="好_成本差异系数_华东 2" xfId="10478"/>
    <cellStyle name="好_成本差异系数_隋心对账单定稿0514" xfId="10479"/>
    <cellStyle name="好_成本差异系数_隋心对账单定稿0514 2" xfId="10480"/>
    <cellStyle name="好_城建部门" xfId="10481"/>
    <cellStyle name="好_城建部门 2" xfId="10482"/>
    <cellStyle name="好_城建部门_合并" xfId="10483"/>
    <cellStyle name="好_城建部门_华东" xfId="10484"/>
    <cellStyle name="好_城建部门_隋心对账单定稿0514" xfId="10485"/>
    <cellStyle name="好_第五部分(才淼、饶永宏）" xfId="10486"/>
    <cellStyle name="好_第五部分(才淼、饶永宏） 2" xfId="10487"/>
    <cellStyle name="好_第五部分(才淼、饶永宏）_合并" xfId="10488"/>
    <cellStyle name="好_第五部分(才淼、饶永宏）_华东" xfId="10489"/>
    <cellStyle name="好_第五部分(才淼、饶永宏）_隋心对账单定稿0514" xfId="10490"/>
    <cellStyle name="好_第一部分：综合全" xfId="10491"/>
    <cellStyle name="好_第一部分：综合全 2" xfId="10492"/>
    <cellStyle name="好_第一部分：综合全_合并" xfId="10493"/>
    <cellStyle name="好_第一部分：综合全_华东" xfId="10494"/>
    <cellStyle name="好_第一部分：综合全_隋心对账单定稿0514" xfId="10495"/>
    <cellStyle name="好_对比表" xfId="10496"/>
    <cellStyle name="好_分析缺口率" xfId="10497"/>
    <cellStyle name="好_分析缺口率 2" xfId="10498"/>
    <cellStyle name="好_分析缺口率 3" xfId="10499"/>
    <cellStyle name="好_分析缺口率_03_2010年各地区一般预算平衡表" xfId="10500"/>
    <cellStyle name="好_分析缺口率_03_2010年各地区一般预算平衡表 2" xfId="10501"/>
    <cellStyle name="好_分析缺口率_03_2010年各地区一般预算平衡表_2010年地方财政一般预算分级平衡情况表（汇总）0524" xfId="10502"/>
    <cellStyle name="好_分析缺口率_03_2010年各地区一般预算平衡表_2010年地方财政一般预算分级平衡情况表（汇总）0524 2" xfId="10503"/>
    <cellStyle name="好_分析缺口率_财力性转移支付2010年预算参考数" xfId="10504"/>
    <cellStyle name="好_分析缺口率_财力性转移支付2010年预算参考数 2" xfId="10505"/>
    <cellStyle name="好_分析缺口率_财力性转移支付2010年预算参考数_03_2010年各地区一般预算平衡表" xfId="10506"/>
    <cellStyle name="好_分析缺口率_财力性转移支付2010年预算参考数_03_2010年各地区一般预算平衡表 2" xfId="10507"/>
    <cellStyle name="好_分析缺口率_财力性转移支付2010年预算参考数_03_2010年各地区一般预算平衡表_2010年地方财政一般预算分级平衡情况表（汇总）0524" xfId="10508"/>
    <cellStyle name="好_分析缺口率_财力性转移支付2010年预算参考数_03_2010年各地区一般预算平衡表_2010年地方财政一般预算分级平衡情况表（汇总）0524 2" xfId="10509"/>
    <cellStyle name="好_分析缺口率_财力性转移支付2010年预算参考数_合并" xfId="10510"/>
    <cellStyle name="好_分析缺口率_财力性转移支付2010年预算参考数_合并 2" xfId="10511"/>
    <cellStyle name="好_分析缺口率_财力性转移支付2010年预算参考数_华东" xfId="10512"/>
    <cellStyle name="好_分析缺口率_财力性转移支付2010年预算参考数_华东 2" xfId="10513"/>
    <cellStyle name="好_分析缺口率_财力性转移支付2010年预算参考数_隋心对账单定稿0514" xfId="10514"/>
    <cellStyle name="好_分析缺口率_财力性转移支付2010年预算参考数_隋心对账单定稿0514 2" xfId="10515"/>
    <cellStyle name="好_分析缺口率_合并" xfId="10516"/>
    <cellStyle name="好_分析缺口率_合并 2" xfId="10517"/>
    <cellStyle name="好_分析缺口率_华东" xfId="10518"/>
    <cellStyle name="好_分析缺口率_华东 2" xfId="10519"/>
    <cellStyle name="好_分析缺口率_隋心对账单定稿0514" xfId="10520"/>
    <cellStyle name="好_分析缺口率_隋心对账单定稿0514 2" xfId="10521"/>
    <cellStyle name="好_分县成本差异系数" xfId="10522"/>
    <cellStyle name="好_分县成本差异系数 2" xfId="10523"/>
    <cellStyle name="好_分县成本差异系数 3" xfId="10524"/>
    <cellStyle name="好_分县成本差异系数_03_2010年各地区一般预算平衡表" xfId="10525"/>
    <cellStyle name="好_分县成本差异系数_03_2010年各地区一般预算平衡表 2" xfId="10526"/>
    <cellStyle name="好_分县成本差异系数_03_2010年各地区一般预算平衡表_2010年地方财政一般预算分级平衡情况表（汇总）0524" xfId="10527"/>
    <cellStyle name="好_分县成本差异系数_03_2010年各地区一般预算平衡表_2010年地方财政一般预算分级平衡情况表（汇总）0524 2" xfId="10528"/>
    <cellStyle name="好_分县成本差异系数_不含人员经费系数" xfId="10529"/>
    <cellStyle name="好_分县成本差异系数_不含人员经费系数 2" xfId="10530"/>
    <cellStyle name="好_分县成本差异系数_不含人员经费系数 3" xfId="10531"/>
    <cellStyle name="好_分县成本差异系数_不含人员经费系数_03_2010年各地区一般预算平衡表" xfId="10532"/>
    <cellStyle name="好_分县成本差异系数_不含人员经费系数_03_2010年各地区一般预算平衡表 2" xfId="10533"/>
    <cellStyle name="好_分县成本差异系数_不含人员经费系数_03_2010年各地区一般预算平衡表_2010年地方财政一般预算分级平衡情况表（汇总）0524" xfId="10534"/>
    <cellStyle name="好_分县成本差异系数_不含人员经费系数_03_2010年各地区一般预算平衡表_2010年地方财政一般预算分级平衡情况表（汇总）0524 2" xfId="10535"/>
    <cellStyle name="好_分县成本差异系数_不含人员经费系数_财力性转移支付2010年预算参考数" xfId="10536"/>
    <cellStyle name="好_分县成本差异系数_不含人员经费系数_财力性转移支付2010年预算参考数 2" xfId="10537"/>
    <cellStyle name="好_分县成本差异系数_不含人员经费系数_财力性转移支付2010年预算参考数_03_2010年各地区一般预算平衡表" xfId="10538"/>
    <cellStyle name="好_分县成本差异系数_不含人员经费系数_财力性转移支付2010年预算参考数_03_2010年各地区一般预算平衡表 2" xfId="10539"/>
    <cellStyle name="好_分县成本差异系数_不含人员经费系数_财力性转移支付2010年预算参考数_03_2010年各地区一般预算平衡表_2010年地方财政一般预算分级平衡情况表（汇总）0524" xfId="10540"/>
    <cellStyle name="好_分县成本差异系数_不含人员经费系数_财力性转移支付2010年预算参考数_03_2010年各地区一般预算平衡表_2010年地方财政一般预算分级平衡情况表（汇总）0524 2" xfId="10541"/>
    <cellStyle name="好_分县成本差异系数_不含人员经费系数_财力性转移支付2010年预算参考数_合并" xfId="10542"/>
    <cellStyle name="好_分县成本差异系数_不含人员经费系数_财力性转移支付2010年预算参考数_合并 2" xfId="10543"/>
    <cellStyle name="好_分县成本差异系数_不含人员经费系数_财力性转移支付2010年预算参考数_华东" xfId="10544"/>
    <cellStyle name="好_分县成本差异系数_不含人员经费系数_财力性转移支付2010年预算参考数_华东 2" xfId="10545"/>
    <cellStyle name="好_分县成本差异系数_不含人员经费系数_财力性转移支付2010年预算参考数_隋心对账单定稿0514" xfId="10546"/>
    <cellStyle name="好_分县成本差异系数_不含人员经费系数_财力性转移支付2010年预算参考数_隋心对账单定稿0514 2" xfId="10547"/>
    <cellStyle name="好_分县成本差异系数_不含人员经费系数_合并" xfId="10548"/>
    <cellStyle name="好_分县成本差异系数_不含人员经费系数_合并 2" xfId="10549"/>
    <cellStyle name="好_分县成本差异系数_不含人员经费系数_华东" xfId="10550"/>
    <cellStyle name="好_分县成本差异系数_不含人员经费系数_华东 2" xfId="10551"/>
    <cellStyle name="好_分县成本差异系数_不含人员经费系数_隋心对账单定稿0514" xfId="10552"/>
    <cellStyle name="好_分县成本差异系数_不含人员经费系数_隋心对账单定稿0514 2" xfId="10553"/>
    <cellStyle name="好_分县成本差异系数_财力性转移支付2010年预算参考数" xfId="10554"/>
    <cellStyle name="好_分县成本差异系数_财力性转移支付2010年预算参考数 2" xfId="10555"/>
    <cellStyle name="好_分县成本差异系数_财力性转移支付2010年预算参考数_03_2010年各地区一般预算平衡表" xfId="10556"/>
    <cellStyle name="好_分县成本差异系数_财力性转移支付2010年预算参考数_03_2010年各地区一般预算平衡表 2" xfId="10557"/>
    <cellStyle name="好_分县成本差异系数_财力性转移支付2010年预算参考数_03_2010年各地区一般预算平衡表_2010年地方财政一般预算分级平衡情况表（汇总）0524" xfId="10558"/>
    <cellStyle name="好_分县成本差异系数_财力性转移支付2010年预算参考数_03_2010年各地区一般预算平衡表_2010年地方财政一般预算分级平衡情况表（汇总）0524 2" xfId="10559"/>
    <cellStyle name="好_分县成本差异系数_财力性转移支付2010年预算参考数_合并" xfId="10560"/>
    <cellStyle name="好_分县成本差异系数_财力性转移支付2010年预算参考数_合并 2" xfId="10561"/>
    <cellStyle name="好_分县成本差异系数_财力性转移支付2010年预算参考数_华东" xfId="10562"/>
    <cellStyle name="好_分县成本差异系数_财力性转移支付2010年预算参考数_华东 2" xfId="10563"/>
    <cellStyle name="好_分县成本差异系数_财力性转移支付2010年预算参考数_隋心对账单定稿0514" xfId="10564"/>
    <cellStyle name="好_分县成本差异系数_财力性转移支付2010年预算参考数_隋心对账单定稿0514 2" xfId="10565"/>
    <cellStyle name="好_分县成本差异系数_合并" xfId="10566"/>
    <cellStyle name="好_分县成本差异系数_合并 2" xfId="10567"/>
    <cellStyle name="好_分县成本差异系数_华东" xfId="10568"/>
    <cellStyle name="好_分县成本差异系数_华东 2" xfId="10569"/>
    <cellStyle name="好_分县成本差异系数_民生政策最低支出需求" xfId="10570"/>
    <cellStyle name="好_分县成本差异系数_民生政策最低支出需求 2" xfId="10571"/>
    <cellStyle name="好_分县成本差异系数_民生政策最低支出需求 3" xfId="10572"/>
    <cellStyle name="好_分县成本差异系数_民生政策最低支出需求_03_2010年各地区一般预算平衡表" xfId="10573"/>
    <cellStyle name="好_分县成本差异系数_民生政策最低支出需求_03_2010年各地区一般预算平衡表 2" xfId="10574"/>
    <cellStyle name="好_分县成本差异系数_民生政策最低支出需求_03_2010年各地区一般预算平衡表_2010年地方财政一般预算分级平衡情况表（汇总）0524" xfId="10575"/>
    <cellStyle name="好_分县成本差异系数_民生政策最低支出需求_03_2010年各地区一般预算平衡表_2010年地方财政一般预算分级平衡情况表（汇总）0524 2" xfId="10576"/>
    <cellStyle name="好_分县成本差异系数_民生政策最低支出需求_财力性转移支付2010年预算参考数" xfId="10577"/>
    <cellStyle name="好_分县成本差异系数_民生政策最低支出需求_财力性转移支付2010年预算参考数 2" xfId="10578"/>
    <cellStyle name="好_分县成本差异系数_民生政策最低支出需求_财力性转移支付2010年预算参考数_03_2010年各地区一般预算平衡表" xfId="10579"/>
    <cellStyle name="好_分县成本差异系数_民生政策最低支出需求_财力性转移支付2010年预算参考数_03_2010年各地区一般预算平衡表 2" xfId="10580"/>
    <cellStyle name="好_分县成本差异系数_民生政策最低支出需求_财力性转移支付2010年预算参考数_03_2010年各地区一般预算平衡表_2010年地方财政一般预算分级平衡情况表（汇总）0524" xfId="10581"/>
    <cellStyle name="好_分县成本差异系数_民生政策最低支出需求_财力性转移支付2010年预算参考数_03_2010年各地区一般预算平衡表_2010年地方财政一般预算分级平衡情况表（汇总）0524 2" xfId="10582"/>
    <cellStyle name="好_分县成本差异系数_民生政策最低支出需求_财力性转移支付2010年预算参考数_合并" xfId="10583"/>
    <cellStyle name="好_分县成本差异系数_民生政策最低支出需求_财力性转移支付2010年预算参考数_合并 2" xfId="10584"/>
    <cellStyle name="好_分县成本差异系数_民生政策最低支出需求_财力性转移支付2010年预算参考数_华东" xfId="10585"/>
    <cellStyle name="好_分县成本差异系数_民生政策最低支出需求_财力性转移支付2010年预算参考数_华东 2" xfId="10586"/>
    <cellStyle name="好_分县成本差异系数_民生政策最低支出需求_财力性转移支付2010年预算参考数_隋心对账单定稿0514" xfId="10587"/>
    <cellStyle name="好_分县成本差异系数_民生政策最低支出需求_财力性转移支付2010年预算参考数_隋心对账单定稿0514 2" xfId="10588"/>
    <cellStyle name="好_分县成本差异系数_民生政策最低支出需求_合并" xfId="10589"/>
    <cellStyle name="好_分县成本差异系数_民生政策最低支出需求_合并 2" xfId="10590"/>
    <cellStyle name="好_分县成本差异系数_民生政策最低支出需求_华东" xfId="10591"/>
    <cellStyle name="好_分县成本差异系数_民生政策最低支出需求_华东 2" xfId="10592"/>
    <cellStyle name="好_分县成本差异系数_民生政策最低支出需求_隋心对账单定稿0514" xfId="10593"/>
    <cellStyle name="好_分县成本差异系数_民生政策最低支出需求_隋心对账单定稿0514 2" xfId="10594"/>
    <cellStyle name="好_分县成本差异系数_隋心对账单定稿0514" xfId="10595"/>
    <cellStyle name="好_分县成本差异系数_隋心对账单定稿0514 2" xfId="10596"/>
    <cellStyle name="好_附表" xfId="10597"/>
    <cellStyle name="好_附表 2" xfId="10598"/>
    <cellStyle name="好_附表 3" xfId="10599"/>
    <cellStyle name="好_附表_03_2010年各地区一般预算平衡表" xfId="10600"/>
    <cellStyle name="好_附表_03_2010年各地区一般预算平衡表 2" xfId="10601"/>
    <cellStyle name="好_附表_03_2010年各地区一般预算平衡表_2010年地方财政一般预算分级平衡情况表（汇总）0524" xfId="10602"/>
    <cellStyle name="好_附表_03_2010年各地区一般预算平衡表_2010年地方财政一般预算分级平衡情况表（汇总）0524 2" xfId="10603"/>
    <cellStyle name="好_附表_财力性转移支付2010年预算参考数" xfId="10604"/>
    <cellStyle name="好_附表_财力性转移支付2010年预算参考数 2" xfId="10605"/>
    <cellStyle name="好_附表_财力性转移支付2010年预算参考数_03_2010年各地区一般预算平衡表" xfId="10606"/>
    <cellStyle name="好_附表_财力性转移支付2010年预算参考数_03_2010年各地区一般预算平衡表 2" xfId="10607"/>
    <cellStyle name="好_附表_财力性转移支付2010年预算参考数_03_2010年各地区一般预算平衡表_2010年地方财政一般预算分级平衡情况表（汇总）0524" xfId="10608"/>
    <cellStyle name="好_附表_财力性转移支付2010年预算参考数_03_2010年各地区一般预算平衡表_2010年地方财政一般预算分级平衡情况表（汇总）0524 2" xfId="10609"/>
    <cellStyle name="好_附表_财力性转移支付2010年预算参考数_合并" xfId="10610"/>
    <cellStyle name="好_附表_财力性转移支付2010年预算参考数_合并 2" xfId="10611"/>
    <cellStyle name="好_附表_财力性转移支付2010年预算参考数_华东" xfId="10612"/>
    <cellStyle name="好_附表_财力性转移支付2010年预算参考数_华东 2" xfId="10613"/>
    <cellStyle name="好_附表_财力性转移支付2010年预算参考数_隋心对账单定稿0514" xfId="10614"/>
    <cellStyle name="好_附表_财力性转移支付2010年预算参考数_隋心对账单定稿0514 2" xfId="10615"/>
    <cellStyle name="好_附表_合并" xfId="10616"/>
    <cellStyle name="好_附表_合并 2" xfId="10617"/>
    <cellStyle name="好_附表_华东" xfId="10618"/>
    <cellStyle name="好_附表_华东 2" xfId="10619"/>
    <cellStyle name="好_附表_隋心对账单定稿0514" xfId="10620"/>
    <cellStyle name="好_附表_隋心对账单定稿0514 2" xfId="10621"/>
    <cellStyle name="好_高原特色牦牛绒、羊绒(毛)出口基地建设项目（2）" xfId="10622"/>
    <cellStyle name="好_高原特色牦牛绒、羊绒(毛)出口基地建设项目（2） 2" xfId="10623"/>
    <cellStyle name="好_公安、消防、边防辅警员工资" xfId="10624"/>
    <cellStyle name="好_公安、消防、边防辅警员工资 2" xfId="10625"/>
    <cellStyle name="好_公安、消防、边防辅警员工资 2 2" xfId="10626"/>
    <cellStyle name="好_公安、消防、边防辅警员工资 3" xfId="10627"/>
    <cellStyle name="好_公安、消防、边防辅警员工资 3 2" xfId="10628"/>
    <cellStyle name="好_公安、消防、边防辅警员工资 4" xfId="10629"/>
    <cellStyle name="好_行政(燃修费)" xfId="10630"/>
    <cellStyle name="好_行政(燃修费) 2" xfId="10631"/>
    <cellStyle name="好_行政(燃修费) 3" xfId="10632"/>
    <cellStyle name="好_行政(燃修费)_03_2010年各地区一般预算平衡表" xfId="10633"/>
    <cellStyle name="好_行政(燃修费)_03_2010年各地区一般预算平衡表 2" xfId="10634"/>
    <cellStyle name="好_行政(燃修费)_03_2010年各地区一般预算平衡表_2010年地方财政一般预算分级平衡情况表（汇总）0524" xfId="10635"/>
    <cellStyle name="好_行政(燃修费)_03_2010年各地区一般预算平衡表_2010年地方财政一般预算分级平衡情况表（汇总）0524 2" xfId="10636"/>
    <cellStyle name="好_行政(燃修费)_不含人员经费系数" xfId="10637"/>
    <cellStyle name="好_行政(燃修费)_不含人员经费系数 2" xfId="10638"/>
    <cellStyle name="好_行政(燃修费)_不含人员经费系数 3" xfId="10639"/>
    <cellStyle name="好_行政(燃修费)_不含人员经费系数_03_2010年各地区一般预算平衡表" xfId="10640"/>
    <cellStyle name="好_行政(燃修费)_不含人员经费系数_03_2010年各地区一般预算平衡表 2" xfId="10641"/>
    <cellStyle name="好_行政(燃修费)_不含人员经费系数_03_2010年各地区一般预算平衡表_2010年地方财政一般预算分级平衡情况表（汇总）0524" xfId="10642"/>
    <cellStyle name="好_行政(燃修费)_不含人员经费系数_03_2010年各地区一般预算平衡表_2010年地方财政一般预算分级平衡情况表（汇总）0524 2" xfId="10643"/>
    <cellStyle name="好_行政(燃修费)_不含人员经费系数_财力性转移支付2010年预算参考数" xfId="10644"/>
    <cellStyle name="好_行政(燃修费)_不含人员经费系数_财力性转移支付2010年预算参考数 2" xfId="10645"/>
    <cellStyle name="好_行政(燃修费)_不含人员经费系数_财力性转移支付2010年预算参考数_03_2010年各地区一般预算平衡表" xfId="10646"/>
    <cellStyle name="好_行政(燃修费)_不含人员经费系数_财力性转移支付2010年预算参考数_03_2010年各地区一般预算平衡表 2" xfId="10647"/>
    <cellStyle name="好_行政(燃修费)_不含人员经费系数_财力性转移支付2010年预算参考数_03_2010年各地区一般预算平衡表_2010年地方财政一般预算分级平衡情况表（汇总）0524" xfId="10648"/>
    <cellStyle name="好_行政(燃修费)_不含人员经费系数_财力性转移支付2010年预算参考数_03_2010年各地区一般预算平衡表_2010年地方财政一般预算分级平衡情况表（汇总）0524 2" xfId="10649"/>
    <cellStyle name="好_行政(燃修费)_不含人员经费系数_财力性转移支付2010年预算参考数_合并" xfId="10650"/>
    <cellStyle name="好_行政(燃修费)_不含人员经费系数_财力性转移支付2010年预算参考数_合并 2" xfId="10651"/>
    <cellStyle name="好_行政(燃修费)_不含人员经费系数_财力性转移支付2010年预算参考数_华东" xfId="10652"/>
    <cellStyle name="好_行政(燃修费)_不含人员经费系数_财力性转移支付2010年预算参考数_华东 2" xfId="10653"/>
    <cellStyle name="好_行政(燃修费)_不含人员经费系数_财力性转移支付2010年预算参考数_隋心对账单定稿0514" xfId="10654"/>
    <cellStyle name="好_行政(燃修费)_不含人员经费系数_财力性转移支付2010年预算参考数_隋心对账单定稿0514 2" xfId="10655"/>
    <cellStyle name="好_行政(燃修费)_不含人员经费系数_合并" xfId="10656"/>
    <cellStyle name="好_行政(燃修费)_不含人员经费系数_合并 2" xfId="10657"/>
    <cellStyle name="好_行政(燃修费)_不含人员经费系数_华东" xfId="10658"/>
    <cellStyle name="好_行政(燃修费)_不含人员经费系数_华东 2" xfId="10659"/>
    <cellStyle name="好_行政(燃修费)_不含人员经费系数_隋心对账单定稿0514" xfId="10660"/>
    <cellStyle name="好_行政(燃修费)_不含人员经费系数_隋心对账单定稿0514 2" xfId="10661"/>
    <cellStyle name="好_行政(燃修费)_财力性转移支付2010年预算参考数" xfId="10662"/>
    <cellStyle name="好_行政(燃修费)_财力性转移支付2010年预算参考数 2" xfId="10663"/>
    <cellStyle name="好_行政(燃修费)_财力性转移支付2010年预算参考数_03_2010年各地区一般预算平衡表" xfId="10664"/>
    <cellStyle name="好_行政(燃修费)_财力性转移支付2010年预算参考数_03_2010年各地区一般预算平衡表 2" xfId="10665"/>
    <cellStyle name="好_行政(燃修费)_财力性转移支付2010年预算参考数_03_2010年各地区一般预算平衡表_2010年地方财政一般预算分级平衡情况表（汇总）0524" xfId="10666"/>
    <cellStyle name="好_行政(燃修费)_财力性转移支付2010年预算参考数_03_2010年各地区一般预算平衡表_2010年地方财政一般预算分级平衡情况表（汇总）0524 2" xfId="10667"/>
    <cellStyle name="好_行政(燃修费)_财力性转移支付2010年预算参考数_合并" xfId="10668"/>
    <cellStyle name="好_行政(燃修费)_财力性转移支付2010年预算参考数_合并 2" xfId="10669"/>
    <cellStyle name="好_行政(燃修费)_财力性转移支付2010年预算参考数_华东" xfId="10670"/>
    <cellStyle name="好_行政(燃修费)_财力性转移支付2010年预算参考数_华东 2" xfId="10671"/>
    <cellStyle name="好_行政(燃修费)_财力性转移支付2010年预算参考数_隋心对账单定稿0514" xfId="10672"/>
    <cellStyle name="好_行政(燃修费)_财力性转移支付2010年预算参考数_隋心对账单定稿0514 2" xfId="10673"/>
    <cellStyle name="好_行政(燃修费)_合并" xfId="10674"/>
    <cellStyle name="好_行政(燃修费)_合并 2" xfId="10675"/>
    <cellStyle name="好_行政(燃修费)_华东" xfId="10676"/>
    <cellStyle name="好_行政(燃修费)_华东 2" xfId="10677"/>
    <cellStyle name="好_行政(燃修费)_民生政策最低支出需求" xfId="10678"/>
    <cellStyle name="好_行政(燃修费)_民生政策最低支出需求 2" xfId="10679"/>
    <cellStyle name="好_行政(燃修费)_民生政策最低支出需求 3" xfId="10680"/>
    <cellStyle name="好_行政(燃修费)_民生政策最低支出需求_03_2010年各地区一般预算平衡表" xfId="10681"/>
    <cellStyle name="好_行政(燃修费)_民生政策最低支出需求_03_2010年各地区一般预算平衡表 2" xfId="10682"/>
    <cellStyle name="好_行政(燃修费)_民生政策最低支出需求_03_2010年各地区一般预算平衡表_2010年地方财政一般预算分级平衡情况表（汇总）0524" xfId="10683"/>
    <cellStyle name="好_行政(燃修费)_民生政策最低支出需求_03_2010年各地区一般预算平衡表_2010年地方财政一般预算分级平衡情况表（汇总）0524 2" xfId="10684"/>
    <cellStyle name="好_行政(燃修费)_民生政策最低支出需求_财力性转移支付2010年预算参考数" xfId="10685"/>
    <cellStyle name="好_行政(燃修费)_民生政策最低支出需求_财力性转移支付2010年预算参考数 2" xfId="10686"/>
    <cellStyle name="好_行政(燃修费)_民生政策最低支出需求_财力性转移支付2010年预算参考数_03_2010年各地区一般预算平衡表" xfId="10687"/>
    <cellStyle name="好_行政(燃修费)_民生政策最低支出需求_财力性转移支付2010年预算参考数_03_2010年各地区一般预算平衡表 2" xfId="10688"/>
    <cellStyle name="好_行政(燃修费)_民生政策最低支出需求_财力性转移支付2010年预算参考数_03_2010年各地区一般预算平衡表_2010年地方财政一般预算分级平衡情况表（汇总）0524" xfId="10689"/>
    <cellStyle name="好_行政(燃修费)_民生政策最低支出需求_财力性转移支付2010年预算参考数_03_2010年各地区一般预算平衡表_2010年地方财政一般预算分级平衡情况表（汇总）0524 2" xfId="10690"/>
    <cellStyle name="好_行政(燃修费)_民生政策最低支出需求_财力性转移支付2010年预算参考数_合并" xfId="10691"/>
    <cellStyle name="好_行政(燃修费)_民生政策最低支出需求_财力性转移支付2010年预算参考数_合并 2" xfId="10692"/>
    <cellStyle name="好_行政(燃修费)_民生政策最低支出需求_财力性转移支付2010年预算参考数_华东" xfId="10693"/>
    <cellStyle name="好_行政(燃修费)_民生政策最低支出需求_财力性转移支付2010年预算参考数_华东 2" xfId="10694"/>
    <cellStyle name="好_行政(燃修费)_民生政策最低支出需求_财力性转移支付2010年预算参考数_隋心对账单定稿0514" xfId="10695"/>
    <cellStyle name="好_行政(燃修费)_民生政策最低支出需求_财力性转移支付2010年预算参考数_隋心对账单定稿0514 2" xfId="10696"/>
    <cellStyle name="好_行政(燃修费)_民生政策最低支出需求_合并" xfId="10697"/>
    <cellStyle name="好_行政(燃修费)_民生政策最低支出需求_合并 2" xfId="10698"/>
    <cellStyle name="好_行政(燃修费)_民生政策最低支出需求_华东" xfId="10699"/>
    <cellStyle name="好_行政(燃修费)_民生政策最低支出需求_华东 2" xfId="10700"/>
    <cellStyle name="好_行政(燃修费)_民生政策最低支出需求_隋心对账单定稿0514" xfId="10701"/>
    <cellStyle name="好_行政(燃修费)_民生政策最低支出需求_隋心对账单定稿0514 2" xfId="10702"/>
    <cellStyle name="好_行政(燃修费)_隋心对账单定稿0514" xfId="10703"/>
    <cellStyle name="好_行政(燃修费)_隋心对账单定稿0514 2" xfId="10704"/>
    <cellStyle name="好_行政(燃修费)_县市旗测算-新科目（含人口规模效应）" xfId="10705"/>
    <cellStyle name="好_行政(燃修费)_县市旗测算-新科目（含人口规模效应） 2" xfId="10706"/>
    <cellStyle name="好_行政(燃修费)_县市旗测算-新科目（含人口规模效应） 3" xfId="10707"/>
    <cellStyle name="好_行政(燃修费)_县市旗测算-新科目（含人口规模效应）_03_2010年各地区一般预算平衡表" xfId="10708"/>
    <cellStyle name="好_行政(燃修费)_县市旗测算-新科目（含人口规模效应）_03_2010年各地区一般预算平衡表 2" xfId="10709"/>
    <cellStyle name="好_行政(燃修费)_县市旗测算-新科目（含人口规模效应）_03_2010年各地区一般预算平衡表_2010年地方财政一般预算分级平衡情况表（汇总）0524" xfId="10710"/>
    <cellStyle name="好_行政(燃修费)_县市旗测算-新科目（含人口规模效应）_03_2010年各地区一般预算平衡表_2010年地方财政一般预算分级平衡情况表（汇总）0524 2" xfId="10711"/>
    <cellStyle name="好_行政(燃修费)_县市旗测算-新科目（含人口规模效应）_财力性转移支付2010年预算参考数" xfId="10712"/>
    <cellStyle name="好_行政(燃修费)_县市旗测算-新科目（含人口规模效应）_财力性转移支付2010年预算参考数 2" xfId="10713"/>
    <cellStyle name="好_行政(燃修费)_县市旗测算-新科目（含人口规模效应）_财力性转移支付2010年预算参考数_03_2010年各地区一般预算平衡表" xfId="10714"/>
    <cellStyle name="好_行政(燃修费)_县市旗测算-新科目（含人口规模效应）_财力性转移支付2010年预算参考数_03_2010年各地区一般预算平衡表 2" xfId="10715"/>
    <cellStyle name="好_行政(燃修费)_县市旗测算-新科目（含人口规模效应）_财力性转移支付2010年预算参考数_03_2010年各地区一般预算平衡表_2010年地方财政一般预算分级平衡情况表（汇总）0524" xfId="10716"/>
    <cellStyle name="好_行政(燃修费)_县市旗测算-新科目（含人口规模效应）_财力性转移支付2010年预算参考数_03_2010年各地区一般预算平衡表_2010年地方财政一般预算分级平衡情况表（汇总）0524 2" xfId="10717"/>
    <cellStyle name="好_行政(燃修费)_县市旗测算-新科目（含人口规模效应）_财力性转移支付2010年预算参考数_合并" xfId="10718"/>
    <cellStyle name="好_行政(燃修费)_县市旗测算-新科目（含人口规模效应）_财力性转移支付2010年预算参考数_合并 2" xfId="10719"/>
    <cellStyle name="好_行政(燃修费)_县市旗测算-新科目（含人口规模效应）_财力性转移支付2010年预算参考数_华东" xfId="10720"/>
    <cellStyle name="好_行政(燃修费)_县市旗测算-新科目（含人口规模效应）_财力性转移支付2010年预算参考数_华东 2" xfId="10721"/>
    <cellStyle name="好_行政(燃修费)_县市旗测算-新科目（含人口规模效应）_财力性转移支付2010年预算参考数_隋心对账单定稿0514" xfId="10722"/>
    <cellStyle name="好_行政(燃修费)_县市旗测算-新科目（含人口规模效应）_财力性转移支付2010年预算参考数_隋心对账单定稿0514 2" xfId="10723"/>
    <cellStyle name="好_行政(燃修费)_县市旗测算-新科目（含人口规模效应）_合并" xfId="10724"/>
    <cellStyle name="好_行政(燃修费)_县市旗测算-新科目（含人口规模效应）_合并 2" xfId="10725"/>
    <cellStyle name="好_行政(燃修费)_县市旗测算-新科目（含人口规模效应）_华东" xfId="10726"/>
    <cellStyle name="好_行政(燃修费)_县市旗测算-新科目（含人口规模效应）_华东 2" xfId="10727"/>
    <cellStyle name="好_行政(燃修费)_县市旗测算-新科目（含人口规模效应）_隋心对账单定稿0514" xfId="10728"/>
    <cellStyle name="好_行政(燃修费)_县市旗测算-新科目（含人口规模效应）_隋心对账单定稿0514 2" xfId="10729"/>
    <cellStyle name="好_行政（人员）" xfId="10730"/>
    <cellStyle name="好_行政（人员） 2" xfId="10731"/>
    <cellStyle name="好_行政（人员） 3" xfId="10732"/>
    <cellStyle name="好_行政（人员）_03_2010年各地区一般预算平衡表" xfId="10733"/>
    <cellStyle name="好_行政（人员）_03_2010年各地区一般预算平衡表 2" xfId="10734"/>
    <cellStyle name="好_行政（人员）_03_2010年各地区一般预算平衡表_2010年地方财政一般预算分级平衡情况表（汇总）0524" xfId="10735"/>
    <cellStyle name="好_行政（人员）_03_2010年各地区一般预算平衡表_2010年地方财政一般预算分级平衡情况表（汇总）0524 2" xfId="10736"/>
    <cellStyle name="好_行政（人员）_不含人员经费系数" xfId="10737"/>
    <cellStyle name="好_行政（人员）_不含人员经费系数 2" xfId="10738"/>
    <cellStyle name="好_行政（人员）_不含人员经费系数 3" xfId="10739"/>
    <cellStyle name="好_行政（人员）_不含人员经费系数_03_2010年各地区一般预算平衡表" xfId="10740"/>
    <cellStyle name="好_行政（人员）_不含人员经费系数_03_2010年各地区一般预算平衡表 2" xfId="10741"/>
    <cellStyle name="好_行政（人员）_不含人员经费系数_03_2010年各地区一般预算平衡表_2010年地方财政一般预算分级平衡情况表（汇总）0524" xfId="10742"/>
    <cellStyle name="好_行政（人员）_不含人员经费系数_03_2010年各地区一般预算平衡表_2010年地方财政一般预算分级平衡情况表（汇总）0524 2" xfId="10743"/>
    <cellStyle name="好_行政（人员）_不含人员经费系数_财力性转移支付2010年预算参考数" xfId="10744"/>
    <cellStyle name="好_行政（人员）_不含人员经费系数_财力性转移支付2010年预算参考数 2" xfId="10745"/>
    <cellStyle name="好_行政（人员）_不含人员经费系数_财力性转移支付2010年预算参考数_03_2010年各地区一般预算平衡表" xfId="10746"/>
    <cellStyle name="好_行政（人员）_不含人员经费系数_财力性转移支付2010年预算参考数_03_2010年各地区一般预算平衡表 2" xfId="10747"/>
    <cellStyle name="好_行政（人员）_不含人员经费系数_财力性转移支付2010年预算参考数_03_2010年各地区一般预算平衡表_2010年地方财政一般预算分级平衡情况表（汇总）0524" xfId="10748"/>
    <cellStyle name="好_行政（人员）_不含人员经费系数_财力性转移支付2010年预算参考数_03_2010年各地区一般预算平衡表_2010年地方财政一般预算分级平衡情况表（汇总）0524 2" xfId="10749"/>
    <cellStyle name="好_行政（人员）_不含人员经费系数_财力性转移支付2010年预算参考数_合并" xfId="10750"/>
    <cellStyle name="好_行政（人员）_不含人员经费系数_财力性转移支付2010年预算参考数_合并 2" xfId="10751"/>
    <cellStyle name="好_行政（人员）_不含人员经费系数_财力性转移支付2010年预算参考数_华东" xfId="10752"/>
    <cellStyle name="好_行政（人员）_不含人员经费系数_财力性转移支付2010年预算参考数_华东 2" xfId="10753"/>
    <cellStyle name="好_行政（人员）_不含人员经费系数_财力性转移支付2010年预算参考数_隋心对账单定稿0514" xfId="10754"/>
    <cellStyle name="好_行政（人员）_不含人员经费系数_财力性转移支付2010年预算参考数_隋心对账单定稿0514 2" xfId="10755"/>
    <cellStyle name="好_行政（人员）_不含人员经费系数_合并" xfId="10756"/>
    <cellStyle name="好_行政（人员）_不含人员经费系数_合并 2" xfId="10757"/>
    <cellStyle name="好_行政（人员）_不含人员经费系数_华东" xfId="10758"/>
    <cellStyle name="好_行政（人员）_不含人员经费系数_华东 2" xfId="10759"/>
    <cellStyle name="好_行政（人员）_不含人员经费系数_隋心对账单定稿0514" xfId="10760"/>
    <cellStyle name="好_行政（人员）_不含人员经费系数_隋心对账单定稿0514 2" xfId="10761"/>
    <cellStyle name="好_行政（人员）_财力性转移支付2010年预算参考数" xfId="10762"/>
    <cellStyle name="好_行政（人员）_财力性转移支付2010年预算参考数 2" xfId="10763"/>
    <cellStyle name="好_行政（人员）_财力性转移支付2010年预算参考数_03_2010年各地区一般预算平衡表" xfId="10764"/>
    <cellStyle name="好_行政（人员）_财力性转移支付2010年预算参考数_03_2010年各地区一般预算平衡表 2" xfId="10765"/>
    <cellStyle name="好_行政（人员）_财力性转移支付2010年预算参考数_03_2010年各地区一般预算平衡表_2010年地方财政一般预算分级平衡情况表（汇总）0524" xfId="10766"/>
    <cellStyle name="好_行政（人员）_财力性转移支付2010年预算参考数_03_2010年各地区一般预算平衡表_2010年地方财政一般预算分级平衡情况表（汇总）0524 2" xfId="10767"/>
    <cellStyle name="好_行政（人员）_财力性转移支付2010年预算参考数_合并" xfId="10768"/>
    <cellStyle name="好_行政（人员）_财力性转移支付2010年预算参考数_合并 2" xfId="10769"/>
    <cellStyle name="好_行政（人员）_财力性转移支付2010年预算参考数_华东" xfId="10770"/>
    <cellStyle name="好_行政（人员）_财力性转移支付2010年预算参考数_华东 2" xfId="10771"/>
    <cellStyle name="好_行政（人员）_财力性转移支付2010年预算参考数_隋心对账单定稿0514" xfId="10772"/>
    <cellStyle name="好_行政（人员）_财力性转移支付2010年预算参考数_隋心对账单定稿0514 2" xfId="10773"/>
    <cellStyle name="好_行政（人员）_合并" xfId="10774"/>
    <cellStyle name="好_行政（人员）_合并 2" xfId="10775"/>
    <cellStyle name="好_行政（人员）_华东" xfId="10776"/>
    <cellStyle name="好_行政（人员）_华东 2" xfId="10777"/>
    <cellStyle name="好_行政（人员）_民生政策最低支出需求" xfId="10778"/>
    <cellStyle name="好_行政（人员）_民生政策最低支出需求 2" xfId="10779"/>
    <cellStyle name="好_行政（人员）_民生政策最低支出需求 3" xfId="10780"/>
    <cellStyle name="好_行政（人员）_民生政策最低支出需求_03_2010年各地区一般预算平衡表" xfId="10781"/>
    <cellStyle name="好_行政（人员）_民生政策最低支出需求_03_2010年各地区一般预算平衡表 2" xfId="10782"/>
    <cellStyle name="好_行政（人员）_民生政策最低支出需求_03_2010年各地区一般预算平衡表_2010年地方财政一般预算分级平衡情况表（汇总）0524" xfId="10783"/>
    <cellStyle name="好_行政（人员）_民生政策最低支出需求_03_2010年各地区一般预算平衡表_2010年地方财政一般预算分级平衡情况表（汇总）0524 2" xfId="10784"/>
    <cellStyle name="好_行政（人员）_民生政策最低支出需求_财力性转移支付2010年预算参考数" xfId="10785"/>
    <cellStyle name="好_行政（人员）_民生政策最低支出需求_财力性转移支付2010年预算参考数 2" xfId="10786"/>
    <cellStyle name="好_行政（人员）_民生政策最低支出需求_财力性转移支付2010年预算参考数_03_2010年各地区一般预算平衡表" xfId="10787"/>
    <cellStyle name="好_行政（人员）_民生政策最低支出需求_财力性转移支付2010年预算参考数_03_2010年各地区一般预算平衡表 2" xfId="10788"/>
    <cellStyle name="好_行政（人员）_民生政策最低支出需求_财力性转移支付2010年预算参考数_03_2010年各地区一般预算平衡表_2010年地方财政一般预算分级平衡情况表（汇总）0524" xfId="10789"/>
    <cellStyle name="好_行政（人员）_民生政策最低支出需求_财力性转移支付2010年预算参考数_03_2010年各地区一般预算平衡表_2010年地方财政一般预算分级平衡情况表（汇总）0524 2" xfId="10790"/>
    <cellStyle name="好_行政（人员）_民生政策最低支出需求_财力性转移支付2010年预算参考数_合并" xfId="10791"/>
    <cellStyle name="好_行政（人员）_民生政策最低支出需求_财力性转移支付2010年预算参考数_合并 2" xfId="10792"/>
    <cellStyle name="好_行政（人员）_民生政策最低支出需求_财力性转移支付2010年预算参考数_华东" xfId="10793"/>
    <cellStyle name="好_行政（人员）_民生政策最低支出需求_财力性转移支付2010年预算参考数_华东 2" xfId="10794"/>
    <cellStyle name="好_行政（人员）_民生政策最低支出需求_财力性转移支付2010年预算参考数_隋心对账单定稿0514" xfId="10795"/>
    <cellStyle name="好_行政（人员）_民生政策最低支出需求_财力性转移支付2010年预算参考数_隋心对账单定稿0514 2" xfId="10796"/>
    <cellStyle name="好_行政（人员）_民生政策最低支出需求_合并" xfId="10797"/>
    <cellStyle name="好_行政（人员）_民生政策最低支出需求_合并 2" xfId="10798"/>
    <cellStyle name="好_行政（人员）_民生政策最低支出需求_华东" xfId="10799"/>
    <cellStyle name="好_行政（人员）_民生政策最低支出需求_华东 2" xfId="10800"/>
    <cellStyle name="好_行政（人员）_民生政策最低支出需求_隋心对账单定稿0514" xfId="10801"/>
    <cellStyle name="好_行政（人员）_民生政策最低支出需求_隋心对账单定稿0514 2" xfId="10802"/>
    <cellStyle name="好_行政（人员）_隋心对账单定稿0514" xfId="10803"/>
    <cellStyle name="好_行政（人员）_隋心对账单定稿0514 2" xfId="10804"/>
    <cellStyle name="好_行政（人员）_县市旗测算-新科目（含人口规模效应）" xfId="10805"/>
    <cellStyle name="好_行政（人员）_县市旗测算-新科目（含人口规模效应） 2" xfId="10806"/>
    <cellStyle name="好_行政（人员）_县市旗测算-新科目（含人口规模效应） 3" xfId="10807"/>
    <cellStyle name="好_行政（人员）_县市旗测算-新科目（含人口规模效应）_03_2010年各地区一般预算平衡表" xfId="10808"/>
    <cellStyle name="好_行政（人员）_县市旗测算-新科目（含人口规模效应）_03_2010年各地区一般预算平衡表 2" xfId="10809"/>
    <cellStyle name="好_行政（人员）_县市旗测算-新科目（含人口规模效应）_03_2010年各地区一般预算平衡表_2010年地方财政一般预算分级平衡情况表（汇总）0524" xfId="10810"/>
    <cellStyle name="好_行政（人员）_县市旗测算-新科目（含人口规模效应）_03_2010年各地区一般预算平衡表_2010年地方财政一般预算分级平衡情况表（汇总）0524 2" xfId="10811"/>
    <cellStyle name="好_行政（人员）_县市旗测算-新科目（含人口规模效应）_财力性转移支付2010年预算参考数" xfId="10812"/>
    <cellStyle name="好_行政（人员）_县市旗测算-新科目（含人口规模效应）_财力性转移支付2010年预算参考数 2" xfId="10813"/>
    <cellStyle name="好_行政（人员）_县市旗测算-新科目（含人口规模效应）_财力性转移支付2010年预算参考数_03_2010年各地区一般预算平衡表" xfId="10814"/>
    <cellStyle name="好_行政（人员）_县市旗测算-新科目（含人口规模效应）_财力性转移支付2010年预算参考数_03_2010年各地区一般预算平衡表 2" xfId="10815"/>
    <cellStyle name="好_行政（人员）_县市旗测算-新科目（含人口规模效应）_财力性转移支付2010年预算参考数_03_2010年各地区一般预算平衡表_2010年地方财政一般预算分级平衡情况表（汇总）0524" xfId="10816"/>
    <cellStyle name="好_行政（人员）_县市旗测算-新科目（含人口规模效应）_财力性转移支付2010年预算参考数_03_2010年各地区一般预算平衡表_2010年地方财政一般预算分级平衡情况表（汇总）0524 2" xfId="10817"/>
    <cellStyle name="好_行政（人员）_县市旗测算-新科目（含人口规模效应）_财力性转移支付2010年预算参考数_合并" xfId="10818"/>
    <cellStyle name="好_行政（人员）_县市旗测算-新科目（含人口规模效应）_财力性转移支付2010年预算参考数_合并 2" xfId="10819"/>
    <cellStyle name="好_行政（人员）_县市旗测算-新科目（含人口规模效应）_财力性转移支付2010年预算参考数_华东" xfId="10820"/>
    <cellStyle name="好_行政（人员）_县市旗测算-新科目（含人口规模效应）_财力性转移支付2010年预算参考数_华东 2" xfId="10821"/>
    <cellStyle name="好_行政（人员）_县市旗测算-新科目（含人口规模效应）_财力性转移支付2010年预算参考数_隋心对账单定稿0514" xfId="10822"/>
    <cellStyle name="好_行政（人员）_县市旗测算-新科目（含人口规模效应）_财力性转移支付2010年预算参考数_隋心对账单定稿0514 2" xfId="10823"/>
    <cellStyle name="好_行政（人员）_县市旗测算-新科目（含人口规模效应）_合并" xfId="10824"/>
    <cellStyle name="好_行政（人员）_县市旗测算-新科目（含人口规模效应）_合并 2" xfId="10825"/>
    <cellStyle name="好_行政（人员）_县市旗测算-新科目（含人口规模效应）_华东" xfId="10826"/>
    <cellStyle name="好_行政（人员）_县市旗测算-新科目（含人口规模效应）_华东 2" xfId="10827"/>
    <cellStyle name="好_行政（人员）_县市旗测算-新科目（含人口规模效应）_隋心对账单定稿0514" xfId="10828"/>
    <cellStyle name="好_行政（人员）_县市旗测算-新科目（含人口规模效应）_隋心对账单定稿0514 2" xfId="10829"/>
    <cellStyle name="好_行政公检法测算" xfId="10830"/>
    <cellStyle name="好_行政公检法测算 2" xfId="10831"/>
    <cellStyle name="好_行政公检法测算 3" xfId="10832"/>
    <cellStyle name="好_行政公检法测算_03_2010年各地区一般预算平衡表" xfId="10833"/>
    <cellStyle name="好_行政公检法测算_03_2010年各地区一般预算平衡表 2" xfId="10834"/>
    <cellStyle name="好_行政公检法测算_03_2010年各地区一般预算平衡表_2010年地方财政一般预算分级平衡情况表（汇总）0524" xfId="10835"/>
    <cellStyle name="好_行政公检法测算_03_2010年各地区一般预算平衡表_2010年地方财政一般预算分级平衡情况表（汇总）0524 2" xfId="10836"/>
    <cellStyle name="好_行政公检法测算_不含人员经费系数" xfId="10837"/>
    <cellStyle name="好_行政公检法测算_不含人员经费系数 2" xfId="10838"/>
    <cellStyle name="好_行政公检法测算_不含人员经费系数 3" xfId="10839"/>
    <cellStyle name="好_行政公检法测算_不含人员经费系数_03_2010年各地区一般预算平衡表" xfId="10840"/>
    <cellStyle name="好_行政公检法测算_不含人员经费系数_03_2010年各地区一般预算平衡表 2" xfId="10841"/>
    <cellStyle name="好_行政公检法测算_不含人员经费系数_03_2010年各地区一般预算平衡表_2010年地方财政一般预算分级平衡情况表（汇总）0524" xfId="10842"/>
    <cellStyle name="好_行政公检法测算_不含人员经费系数_03_2010年各地区一般预算平衡表_2010年地方财政一般预算分级平衡情况表（汇总）0524 2" xfId="10843"/>
    <cellStyle name="好_行政公检法测算_不含人员经费系数_财力性转移支付2010年预算参考数" xfId="10844"/>
    <cellStyle name="好_行政公检法测算_不含人员经费系数_财力性转移支付2010年预算参考数 2" xfId="10845"/>
    <cellStyle name="好_行政公检法测算_不含人员经费系数_财力性转移支付2010年预算参考数_03_2010年各地区一般预算平衡表" xfId="10846"/>
    <cellStyle name="好_行政公检法测算_不含人员经费系数_财力性转移支付2010年预算参考数_03_2010年各地区一般预算平衡表 2" xfId="10847"/>
    <cellStyle name="好_行政公检法测算_不含人员经费系数_财力性转移支付2010年预算参考数_03_2010年各地区一般预算平衡表_2010年地方财政一般预算分级平衡情况表（汇总）0524" xfId="10848"/>
    <cellStyle name="好_行政公检法测算_不含人员经费系数_财力性转移支付2010年预算参考数_03_2010年各地区一般预算平衡表_2010年地方财政一般预算分级平衡情况表（汇总）0524 2" xfId="10849"/>
    <cellStyle name="好_行政公检法测算_不含人员经费系数_财力性转移支付2010年预算参考数_合并" xfId="10850"/>
    <cellStyle name="好_行政公检法测算_不含人员经费系数_财力性转移支付2010年预算参考数_合并 2" xfId="10851"/>
    <cellStyle name="好_行政公检法测算_不含人员经费系数_财力性转移支付2010年预算参考数_华东" xfId="10852"/>
    <cellStyle name="好_行政公检法测算_不含人员经费系数_财力性转移支付2010年预算参考数_华东 2" xfId="10853"/>
    <cellStyle name="好_行政公检法测算_不含人员经费系数_财力性转移支付2010年预算参考数_隋心对账单定稿0514" xfId="10854"/>
    <cellStyle name="好_行政公检法测算_不含人员经费系数_财力性转移支付2010年预算参考数_隋心对账单定稿0514 2" xfId="10855"/>
    <cellStyle name="好_行政公检法测算_不含人员经费系数_合并" xfId="10856"/>
    <cellStyle name="好_行政公检法测算_不含人员经费系数_合并 2" xfId="10857"/>
    <cellStyle name="好_行政公检法测算_不含人员经费系数_华东" xfId="10858"/>
    <cellStyle name="好_行政公检法测算_不含人员经费系数_华东 2" xfId="10859"/>
    <cellStyle name="好_行政公检法测算_不含人员经费系数_隋心对账单定稿0514" xfId="10860"/>
    <cellStyle name="好_行政公检法测算_不含人员经费系数_隋心对账单定稿0514 2" xfId="10861"/>
    <cellStyle name="好_行政公检法测算_财力性转移支付2010年预算参考数" xfId="10862"/>
    <cellStyle name="好_行政公检法测算_财力性转移支付2010年预算参考数 2" xfId="10863"/>
    <cellStyle name="好_行政公检法测算_财力性转移支付2010年预算参考数_03_2010年各地区一般预算平衡表" xfId="10864"/>
    <cellStyle name="好_行政公检法测算_财力性转移支付2010年预算参考数_03_2010年各地区一般预算平衡表 2" xfId="10865"/>
    <cellStyle name="好_行政公检法测算_财力性转移支付2010年预算参考数_03_2010年各地区一般预算平衡表_2010年地方财政一般预算分级平衡情况表（汇总）0524" xfId="10866"/>
    <cellStyle name="好_行政公检法测算_财力性转移支付2010年预算参考数_03_2010年各地区一般预算平衡表_2010年地方财政一般预算分级平衡情况表（汇总）0524 2" xfId="10867"/>
    <cellStyle name="好_行政公检法测算_财力性转移支付2010年预算参考数_合并" xfId="10868"/>
    <cellStyle name="好_行政公检法测算_财力性转移支付2010年预算参考数_合并 2" xfId="10869"/>
    <cellStyle name="好_行政公检法测算_财力性转移支付2010年预算参考数_华东" xfId="10870"/>
    <cellStyle name="好_行政公检法测算_财力性转移支付2010年预算参考数_华东 2" xfId="10871"/>
    <cellStyle name="好_行政公检法测算_财力性转移支付2010年预算参考数_隋心对账单定稿0514" xfId="10872"/>
    <cellStyle name="好_行政公检法测算_财力性转移支付2010年预算参考数_隋心对账单定稿0514 2" xfId="10873"/>
    <cellStyle name="好_行政公检法测算_合并" xfId="10874"/>
    <cellStyle name="好_行政公检法测算_合并 2" xfId="10875"/>
    <cellStyle name="好_行政公检法测算_华东" xfId="10876"/>
    <cellStyle name="好_行政公检法测算_华东 2" xfId="10877"/>
    <cellStyle name="好_行政公检法测算_民生政策最低支出需求" xfId="10878"/>
    <cellStyle name="好_行政公检法测算_民生政策最低支出需求 2" xfId="10879"/>
    <cellStyle name="好_行政公检法测算_民生政策最低支出需求 3" xfId="10880"/>
    <cellStyle name="好_行政公检法测算_民生政策最低支出需求_03_2010年各地区一般预算平衡表" xfId="10881"/>
    <cellStyle name="好_行政公检法测算_民生政策最低支出需求_03_2010年各地区一般预算平衡表 2" xfId="10882"/>
    <cellStyle name="好_行政公检法测算_民生政策最低支出需求_03_2010年各地区一般预算平衡表_2010年地方财政一般预算分级平衡情况表（汇总）0524" xfId="10883"/>
    <cellStyle name="好_行政公检法测算_民生政策最低支出需求_03_2010年各地区一般预算平衡表_2010年地方财政一般预算分级平衡情况表（汇总）0524 2" xfId="10884"/>
    <cellStyle name="好_行政公检法测算_民生政策最低支出需求_财力性转移支付2010年预算参考数" xfId="10885"/>
    <cellStyle name="好_行政公检法测算_民生政策最低支出需求_财力性转移支付2010年预算参考数 2" xfId="10886"/>
    <cellStyle name="好_行政公检法测算_民生政策最低支出需求_财力性转移支付2010年预算参考数_03_2010年各地区一般预算平衡表" xfId="10887"/>
    <cellStyle name="好_行政公检法测算_民生政策最低支出需求_财力性转移支付2010年预算参考数_03_2010年各地区一般预算平衡表 2" xfId="10888"/>
    <cellStyle name="好_行政公检法测算_民生政策最低支出需求_财力性转移支付2010年预算参考数_03_2010年各地区一般预算平衡表_2010年地方财政一般预算分级平衡情况表（汇总）0524" xfId="10889"/>
    <cellStyle name="好_行政公检法测算_民生政策最低支出需求_财力性转移支付2010年预算参考数_03_2010年各地区一般预算平衡表_2010年地方财政一般预算分级平衡情况表（汇总）0524 2" xfId="10890"/>
    <cellStyle name="好_行政公检法测算_民生政策最低支出需求_财力性转移支付2010年预算参考数_合并" xfId="10891"/>
    <cellStyle name="好_行政公检法测算_民生政策最低支出需求_财力性转移支付2010年预算参考数_合并 2" xfId="10892"/>
    <cellStyle name="好_行政公检法测算_民生政策最低支出需求_财力性转移支付2010年预算参考数_华东" xfId="10893"/>
    <cellStyle name="好_行政公检法测算_民生政策最低支出需求_财力性转移支付2010年预算参考数_华东 2" xfId="10894"/>
    <cellStyle name="好_行政公检法测算_民生政策最低支出需求_财力性转移支付2010年预算参考数_隋心对账单定稿0514" xfId="10895"/>
    <cellStyle name="好_行政公检法测算_民生政策最低支出需求_财力性转移支付2010年预算参考数_隋心对账单定稿0514 2" xfId="10896"/>
    <cellStyle name="好_行政公检法测算_民生政策最低支出需求_合并" xfId="10897"/>
    <cellStyle name="好_行政公检法测算_民生政策最低支出需求_合并 2" xfId="10898"/>
    <cellStyle name="好_行政公检法测算_民生政策最低支出需求_华东" xfId="10899"/>
    <cellStyle name="好_行政公检法测算_民生政策最低支出需求_华东 2" xfId="10900"/>
    <cellStyle name="好_行政公检法测算_民生政策最低支出需求_隋心对账单定稿0514" xfId="10901"/>
    <cellStyle name="好_行政公检法测算_民生政策最低支出需求_隋心对账单定稿0514 2" xfId="10902"/>
    <cellStyle name="好_行政公检法测算_隋心对账单定稿0514" xfId="10903"/>
    <cellStyle name="好_行政公检法测算_隋心对账单定稿0514 2" xfId="10904"/>
    <cellStyle name="好_行政公检法测算_县市旗测算-新科目（含人口规模效应）" xfId="10905"/>
    <cellStyle name="好_行政公检法测算_县市旗测算-新科目（含人口规模效应） 2" xfId="10906"/>
    <cellStyle name="好_行政公检法测算_县市旗测算-新科目（含人口规模效应） 3" xfId="10907"/>
    <cellStyle name="好_行政公检法测算_县市旗测算-新科目（含人口规模效应）_03_2010年各地区一般预算平衡表" xfId="10908"/>
    <cellStyle name="好_行政公检法测算_县市旗测算-新科目（含人口规模效应）_03_2010年各地区一般预算平衡表 2" xfId="10909"/>
    <cellStyle name="好_行政公检法测算_县市旗测算-新科目（含人口规模效应）_03_2010年各地区一般预算平衡表_2010年地方财政一般预算分级平衡情况表（汇总）0524" xfId="10910"/>
    <cellStyle name="好_行政公检法测算_县市旗测算-新科目（含人口规模效应）_03_2010年各地区一般预算平衡表_2010年地方财政一般预算分级平衡情况表（汇总）0524 2" xfId="10911"/>
    <cellStyle name="好_行政公检法测算_县市旗测算-新科目（含人口规模效应）_财力性转移支付2010年预算参考数" xfId="10912"/>
    <cellStyle name="好_行政公检法测算_县市旗测算-新科目（含人口规模效应）_财力性转移支付2010年预算参考数 2" xfId="10913"/>
    <cellStyle name="好_行政公检法测算_县市旗测算-新科目（含人口规模效应）_财力性转移支付2010年预算参考数_03_2010年各地区一般预算平衡表" xfId="10914"/>
    <cellStyle name="好_行政公检法测算_县市旗测算-新科目（含人口规模效应）_财力性转移支付2010年预算参考数_03_2010年各地区一般预算平衡表 2" xfId="10915"/>
    <cellStyle name="好_行政公检法测算_县市旗测算-新科目（含人口规模效应）_财力性转移支付2010年预算参考数_03_2010年各地区一般预算平衡表_2010年地方财政一般预算分级平衡情况表（汇总）0524" xfId="10916"/>
    <cellStyle name="好_行政公检法测算_县市旗测算-新科目（含人口规模效应）_财力性转移支付2010年预算参考数_03_2010年各地区一般预算平衡表_2010年地方财政一般预算分级平衡情况表（汇总）0524 2" xfId="10917"/>
    <cellStyle name="好_行政公检法测算_县市旗测算-新科目（含人口规模效应）_财力性转移支付2010年预算参考数_合并" xfId="10918"/>
    <cellStyle name="好_行政公检法测算_县市旗测算-新科目（含人口规模效应）_财力性转移支付2010年预算参考数_合并 2" xfId="10919"/>
    <cellStyle name="好_行政公检法测算_县市旗测算-新科目（含人口规模效应）_财力性转移支付2010年预算参考数_华东" xfId="10920"/>
    <cellStyle name="好_行政公检法测算_县市旗测算-新科目（含人口规模效应）_财力性转移支付2010年预算参考数_华东 2" xfId="10921"/>
    <cellStyle name="好_行政公检法测算_县市旗测算-新科目（含人口规模效应）_财力性转移支付2010年预算参考数_隋心对账单定稿0514" xfId="10922"/>
    <cellStyle name="好_行政公检法测算_县市旗测算-新科目（含人口规模效应）_财力性转移支付2010年预算参考数_隋心对账单定稿0514 2" xfId="10923"/>
    <cellStyle name="好_行政公检法测算_县市旗测算-新科目（含人口规模效应）_合并" xfId="10924"/>
    <cellStyle name="好_行政公检法测算_县市旗测算-新科目（含人口规模效应）_合并 2" xfId="10925"/>
    <cellStyle name="好_行政公检法测算_县市旗测算-新科目（含人口规模效应）_华东" xfId="10926"/>
    <cellStyle name="好_行政公检法测算_县市旗测算-新科目（含人口规模效应）_华东 2" xfId="10927"/>
    <cellStyle name="好_行政公检法测算_县市旗测算-新科目（含人口规模效应）_隋心对账单定稿0514" xfId="10928"/>
    <cellStyle name="好_行政公检法测算_县市旗测算-新科目（含人口规模效应）_隋心对账单定稿0514 2" xfId="10929"/>
    <cellStyle name="好_合并" xfId="10930"/>
    <cellStyle name="好_合并 2" xfId="10931"/>
    <cellStyle name="好_河南 缺口县区测算(地方填报)" xfId="10932"/>
    <cellStyle name="好_河南 缺口县区测算(地方填报) 2" xfId="10933"/>
    <cellStyle name="好_河南 缺口县区测算(地方填报) 3" xfId="10934"/>
    <cellStyle name="好_河南 缺口县区测算(地方填报)_03_2010年各地区一般预算平衡表" xfId="10935"/>
    <cellStyle name="好_河南 缺口县区测算(地方填报)_03_2010年各地区一般预算平衡表 2" xfId="10936"/>
    <cellStyle name="好_河南 缺口县区测算(地方填报)_03_2010年各地区一般预算平衡表_2010年地方财政一般预算分级平衡情况表（汇总）0524" xfId="10937"/>
    <cellStyle name="好_河南 缺口县区测算(地方填报)_03_2010年各地区一般预算平衡表_2010年地方财政一般预算分级平衡情况表（汇总）0524 2" xfId="10938"/>
    <cellStyle name="好_河南 缺口县区测算(地方填报)_财力性转移支付2010年预算参考数" xfId="10939"/>
    <cellStyle name="好_河南 缺口县区测算(地方填报)_财力性转移支付2010年预算参考数 2" xfId="10940"/>
    <cellStyle name="好_河南 缺口县区测算(地方填报)_财力性转移支付2010年预算参考数_03_2010年各地区一般预算平衡表" xfId="10941"/>
    <cellStyle name="好_河南 缺口县区测算(地方填报)_财力性转移支付2010年预算参考数_03_2010年各地区一般预算平衡表 2" xfId="10942"/>
    <cellStyle name="好_河南 缺口县区测算(地方填报)_财力性转移支付2010年预算参考数_03_2010年各地区一般预算平衡表_2010年地方财政一般预算分级平衡情况表（汇总）0524" xfId="10943"/>
    <cellStyle name="好_河南 缺口县区测算(地方填报)_财力性转移支付2010年预算参考数_03_2010年各地区一般预算平衡表_2010年地方财政一般预算分级平衡情况表（汇总）0524 2" xfId="10944"/>
    <cellStyle name="好_河南 缺口县区测算(地方填报)_财力性转移支付2010年预算参考数_合并" xfId="10945"/>
    <cellStyle name="好_河南 缺口县区测算(地方填报)_财力性转移支付2010年预算参考数_合并 2" xfId="10946"/>
    <cellStyle name="好_河南 缺口县区测算(地方填报)_财力性转移支付2010年预算参考数_华东" xfId="10947"/>
    <cellStyle name="好_河南 缺口县区测算(地方填报)_财力性转移支付2010年预算参考数_华东 2" xfId="10948"/>
    <cellStyle name="好_河南 缺口县区测算(地方填报)_财力性转移支付2010年预算参考数_隋心对账单定稿0514" xfId="10949"/>
    <cellStyle name="好_河南 缺口县区测算(地方填报)_财力性转移支付2010年预算参考数_隋心对账单定稿0514 2" xfId="10950"/>
    <cellStyle name="好_河南 缺口县区测算(地方填报)_合并" xfId="10951"/>
    <cellStyle name="好_河南 缺口县区测算(地方填报)_合并 2" xfId="10952"/>
    <cellStyle name="好_河南 缺口县区测算(地方填报)_华东" xfId="10953"/>
    <cellStyle name="好_河南 缺口县区测算(地方填报)_华东 2" xfId="10954"/>
    <cellStyle name="好_河南 缺口县区测算(地方填报)_隋心对账单定稿0514" xfId="10955"/>
    <cellStyle name="好_河南 缺口县区测算(地方填报)_隋心对账单定稿0514 2" xfId="10956"/>
    <cellStyle name="好_河南 缺口县区测算(地方填报白)" xfId="10957"/>
    <cellStyle name="好_河南 缺口县区测算(地方填报白) 2" xfId="10958"/>
    <cellStyle name="好_河南 缺口县区测算(地方填报白) 3" xfId="10959"/>
    <cellStyle name="好_河南 缺口县区测算(地方填报白)_03_2010年各地区一般预算平衡表" xfId="10960"/>
    <cellStyle name="好_河南 缺口县区测算(地方填报白)_03_2010年各地区一般预算平衡表 2" xfId="10961"/>
    <cellStyle name="好_河南 缺口县区测算(地方填报白)_03_2010年各地区一般预算平衡表_2010年地方财政一般预算分级平衡情况表（汇总）0524" xfId="10962"/>
    <cellStyle name="好_河南 缺口县区测算(地方填报白)_03_2010年各地区一般预算平衡表_2010年地方财政一般预算分级平衡情况表（汇总）0524 2" xfId="10963"/>
    <cellStyle name="好_河南 缺口县区测算(地方填报白)_财力性转移支付2010年预算参考数" xfId="10964"/>
    <cellStyle name="好_河南 缺口县区测算(地方填报白)_财力性转移支付2010年预算参考数 2" xfId="10965"/>
    <cellStyle name="好_河南 缺口县区测算(地方填报白)_财力性转移支付2010年预算参考数_03_2010年各地区一般预算平衡表" xfId="10966"/>
    <cellStyle name="好_河南 缺口县区测算(地方填报白)_财力性转移支付2010年预算参考数_03_2010年各地区一般预算平衡表 2" xfId="10967"/>
    <cellStyle name="好_河南 缺口县区测算(地方填报白)_财力性转移支付2010年预算参考数_03_2010年各地区一般预算平衡表_2010年地方财政一般预算分级平衡情况表（汇总）0524" xfId="10968"/>
    <cellStyle name="好_河南 缺口县区测算(地方填报白)_财力性转移支付2010年预算参考数_03_2010年各地区一般预算平衡表_2010年地方财政一般预算分级平衡情况表（汇总）0524 2" xfId="10969"/>
    <cellStyle name="好_河南 缺口县区测算(地方填报白)_财力性转移支付2010年预算参考数_合并" xfId="10970"/>
    <cellStyle name="好_河南 缺口县区测算(地方填报白)_财力性转移支付2010年预算参考数_合并 2" xfId="10971"/>
    <cellStyle name="好_河南 缺口县区测算(地方填报白)_财力性转移支付2010年预算参考数_华东" xfId="10972"/>
    <cellStyle name="好_河南 缺口县区测算(地方填报白)_财力性转移支付2010年预算参考数_华东 2" xfId="10973"/>
    <cellStyle name="好_河南 缺口县区测算(地方填报白)_财力性转移支付2010年预算参考数_隋心对账单定稿0514" xfId="10974"/>
    <cellStyle name="好_河南 缺口县区测算(地方填报白)_财力性转移支付2010年预算参考数_隋心对账单定稿0514 2" xfId="10975"/>
    <cellStyle name="好_河南 缺口县区测算(地方填报白)_合并" xfId="10976"/>
    <cellStyle name="好_河南 缺口县区测算(地方填报白)_合并 2" xfId="10977"/>
    <cellStyle name="好_河南 缺口县区测算(地方填报白)_华东" xfId="10978"/>
    <cellStyle name="好_河南 缺口县区测算(地方填报白)_华东 2" xfId="10979"/>
    <cellStyle name="好_河南 缺口县区测算(地方填报白)_隋心对账单定稿0514" xfId="10980"/>
    <cellStyle name="好_河南 缺口县区测算(地方填报白)_隋心对账单定稿0514 2" xfId="10981"/>
    <cellStyle name="好_核定人数对比" xfId="10982"/>
    <cellStyle name="好_核定人数对比 2" xfId="10983"/>
    <cellStyle name="好_核定人数对比 3" xfId="10984"/>
    <cellStyle name="好_核定人数对比_03_2010年各地区一般预算平衡表" xfId="10985"/>
    <cellStyle name="好_核定人数对比_03_2010年各地区一般预算平衡表 2" xfId="10986"/>
    <cellStyle name="好_核定人数对比_03_2010年各地区一般预算平衡表_2010年地方财政一般预算分级平衡情况表（汇总）0524" xfId="10987"/>
    <cellStyle name="好_核定人数对比_03_2010年各地区一般预算平衡表_2010年地方财政一般预算分级平衡情况表（汇总）0524 2" xfId="10988"/>
    <cellStyle name="好_核定人数对比_财力性转移支付2010年预算参考数" xfId="10989"/>
    <cellStyle name="好_核定人数对比_财力性转移支付2010年预算参考数 2" xfId="10990"/>
    <cellStyle name="好_核定人数对比_财力性转移支付2010年预算参考数_03_2010年各地区一般预算平衡表" xfId="10991"/>
    <cellStyle name="好_核定人数对比_财力性转移支付2010年预算参考数_03_2010年各地区一般预算平衡表 2" xfId="10992"/>
    <cellStyle name="好_核定人数对比_财力性转移支付2010年预算参考数_03_2010年各地区一般预算平衡表_2010年地方财政一般预算分级平衡情况表（汇总）0524" xfId="10993"/>
    <cellStyle name="好_核定人数对比_财力性转移支付2010年预算参考数_03_2010年各地区一般预算平衡表_2010年地方财政一般预算分级平衡情况表（汇总）0524 2" xfId="10994"/>
    <cellStyle name="好_核定人数对比_财力性转移支付2010年预算参考数_合并" xfId="10995"/>
    <cellStyle name="好_核定人数对比_财力性转移支付2010年预算参考数_合并 2" xfId="10996"/>
    <cellStyle name="好_核定人数对比_财力性转移支付2010年预算参考数_华东" xfId="10997"/>
    <cellStyle name="好_核定人数对比_财力性转移支付2010年预算参考数_华东 2" xfId="10998"/>
    <cellStyle name="好_核定人数对比_财力性转移支付2010年预算参考数_隋心对账单定稿0514" xfId="10999"/>
    <cellStyle name="好_核定人数对比_财力性转移支付2010年预算参考数_隋心对账单定稿0514 2" xfId="11000"/>
    <cellStyle name="好_核定人数对比_合并" xfId="11001"/>
    <cellStyle name="好_核定人数对比_合并 2" xfId="11002"/>
    <cellStyle name="好_核定人数对比_华东" xfId="11003"/>
    <cellStyle name="好_核定人数对比_华东 2" xfId="11004"/>
    <cellStyle name="好_核定人数对比_隋心对账单定稿0514" xfId="11005"/>
    <cellStyle name="好_核定人数对比_隋心对账单定稿0514 2" xfId="11006"/>
    <cellStyle name="好_核定人数下发表" xfId="11007"/>
    <cellStyle name="好_核定人数下发表 2" xfId="11008"/>
    <cellStyle name="好_核定人数下发表 3" xfId="11009"/>
    <cellStyle name="好_核定人数下发表_03_2010年各地区一般预算平衡表" xfId="11010"/>
    <cellStyle name="好_核定人数下发表_03_2010年各地区一般预算平衡表 2" xfId="11011"/>
    <cellStyle name="好_核定人数下发表_03_2010年各地区一般预算平衡表_2010年地方财政一般预算分级平衡情况表（汇总）0524" xfId="11012"/>
    <cellStyle name="好_核定人数下发表_03_2010年各地区一般预算平衡表_2010年地方财政一般预算分级平衡情况表（汇总）0524 2" xfId="11013"/>
    <cellStyle name="好_核定人数下发表_财力性转移支付2010年预算参考数" xfId="11014"/>
    <cellStyle name="好_核定人数下发表_财力性转移支付2010年预算参考数 2" xfId="11015"/>
    <cellStyle name="好_核定人数下发表_财力性转移支付2010年预算参考数_03_2010年各地区一般预算平衡表" xfId="11016"/>
    <cellStyle name="好_核定人数下发表_财力性转移支付2010年预算参考数_03_2010年各地区一般预算平衡表 2" xfId="11017"/>
    <cellStyle name="好_核定人数下发表_财力性转移支付2010年预算参考数_03_2010年各地区一般预算平衡表_2010年地方财政一般预算分级平衡情况表（汇总）0524" xfId="11018"/>
    <cellStyle name="好_核定人数下发表_财力性转移支付2010年预算参考数_03_2010年各地区一般预算平衡表_2010年地方财政一般预算分级平衡情况表（汇总）0524 2" xfId="11019"/>
    <cellStyle name="好_核定人数下发表_财力性转移支付2010年预算参考数_合并" xfId="11020"/>
    <cellStyle name="好_核定人数下发表_财力性转移支付2010年预算参考数_合并 2" xfId="11021"/>
    <cellStyle name="好_核定人数下发表_财力性转移支付2010年预算参考数_华东" xfId="11022"/>
    <cellStyle name="好_核定人数下发表_财力性转移支付2010年预算参考数_华东 2" xfId="11023"/>
    <cellStyle name="好_核定人数下发表_财力性转移支付2010年预算参考数_隋心对账单定稿0514" xfId="11024"/>
    <cellStyle name="好_核定人数下发表_财力性转移支付2010年预算参考数_隋心对账单定稿0514 2" xfId="11025"/>
    <cellStyle name="好_核定人数下发表_合并" xfId="11026"/>
    <cellStyle name="好_核定人数下发表_合并 2" xfId="11027"/>
    <cellStyle name="好_核定人数下发表_华东" xfId="11028"/>
    <cellStyle name="好_核定人数下发表_华东 2" xfId="11029"/>
    <cellStyle name="好_核定人数下发表_隋心对账单定稿0514" xfId="11030"/>
    <cellStyle name="好_核定人数下发表_隋心对账单定稿0514 2" xfId="11031"/>
    <cellStyle name="好_华东" xfId="11032"/>
    <cellStyle name="好_华东 2" xfId="11033"/>
    <cellStyle name="好_汇总" xfId="11034"/>
    <cellStyle name="好_汇总 2" xfId="11035"/>
    <cellStyle name="好_汇总 3" xfId="11036"/>
    <cellStyle name="好_汇总_03_2010年各地区一般预算平衡表" xfId="11037"/>
    <cellStyle name="好_汇总_03_2010年各地区一般预算平衡表 2" xfId="11038"/>
    <cellStyle name="好_汇总_03_2010年各地区一般预算平衡表_2010年地方财政一般预算分级平衡情况表（汇总）0524" xfId="11039"/>
    <cellStyle name="好_汇总_03_2010年各地区一般预算平衡表_2010年地方财政一般预算分级平衡情况表（汇总）0524 2" xfId="11040"/>
    <cellStyle name="好_汇总_财力性转移支付2010年预算参考数" xfId="11041"/>
    <cellStyle name="好_汇总_财力性转移支付2010年预算参考数 2" xfId="11042"/>
    <cellStyle name="好_汇总_财力性转移支付2010年预算参考数_03_2010年各地区一般预算平衡表" xfId="11043"/>
    <cellStyle name="好_汇总_财力性转移支付2010年预算参考数_03_2010年各地区一般预算平衡表 2" xfId="11044"/>
    <cellStyle name="好_汇总_财力性转移支付2010年预算参考数_03_2010年各地区一般预算平衡表_2010年地方财政一般预算分级平衡情况表（汇总）0524" xfId="11045"/>
    <cellStyle name="好_汇总_财力性转移支付2010年预算参考数_03_2010年各地区一般预算平衡表_2010年地方财政一般预算分级平衡情况表（汇总）0524 2" xfId="11046"/>
    <cellStyle name="好_汇总_财力性转移支付2010年预算参考数_合并" xfId="11047"/>
    <cellStyle name="好_汇总_财力性转移支付2010年预算参考数_合并 2" xfId="11048"/>
    <cellStyle name="好_汇总_财力性转移支付2010年预算参考数_华东" xfId="11049"/>
    <cellStyle name="好_汇总_财力性转移支付2010年预算参考数_华东 2" xfId="11050"/>
    <cellStyle name="好_汇总_财力性转移支付2010年预算参考数_隋心对账单定稿0514" xfId="11051"/>
    <cellStyle name="好_汇总_财力性转移支付2010年预算参考数_隋心对账单定稿0514 2" xfId="11052"/>
    <cellStyle name="好_汇总_合并" xfId="11053"/>
    <cellStyle name="好_汇总_合并 2" xfId="11054"/>
    <cellStyle name="好_汇总_华东" xfId="11055"/>
    <cellStyle name="好_汇总_华东 2" xfId="11056"/>
    <cellStyle name="好_汇总_隋心对账单定稿0514" xfId="11057"/>
    <cellStyle name="好_汇总_隋心对账单定稿0514 2" xfId="11058"/>
    <cellStyle name="好_汇总表" xfId="11059"/>
    <cellStyle name="好_汇总表 2" xfId="11060"/>
    <cellStyle name="好_汇总表 3" xfId="11061"/>
    <cellStyle name="好_汇总表_03_2010年各地区一般预算平衡表" xfId="11062"/>
    <cellStyle name="好_汇总表_03_2010年各地区一般预算平衡表 2" xfId="11063"/>
    <cellStyle name="好_汇总表_03_2010年各地区一般预算平衡表_2010年地方财政一般预算分级平衡情况表（汇总）0524" xfId="11064"/>
    <cellStyle name="好_汇总表_03_2010年各地区一般预算平衡表_2010年地方财政一般预算分级平衡情况表（汇总）0524 2" xfId="11065"/>
    <cellStyle name="好_汇总表_财力性转移支付2010年预算参考数" xfId="11066"/>
    <cellStyle name="好_汇总表_财力性转移支付2010年预算参考数 2" xfId="11067"/>
    <cellStyle name="好_汇总表_财力性转移支付2010年预算参考数_03_2010年各地区一般预算平衡表" xfId="11068"/>
    <cellStyle name="好_汇总表_财力性转移支付2010年预算参考数_03_2010年各地区一般预算平衡表 2" xfId="11069"/>
    <cellStyle name="好_汇总表_财力性转移支付2010年预算参考数_03_2010年各地区一般预算平衡表_2010年地方财政一般预算分级平衡情况表（汇总）0524" xfId="11070"/>
    <cellStyle name="好_汇总表_财力性转移支付2010年预算参考数_03_2010年各地区一般预算平衡表_2010年地方财政一般预算分级平衡情况表（汇总）0524 2" xfId="11071"/>
    <cellStyle name="好_汇总表_财力性转移支付2010年预算参考数_合并" xfId="11072"/>
    <cellStyle name="好_汇总表_财力性转移支付2010年预算参考数_合并 2" xfId="11073"/>
    <cellStyle name="好_汇总表_财力性转移支付2010年预算参考数_华东" xfId="11074"/>
    <cellStyle name="好_汇总表_财力性转移支付2010年预算参考数_华东 2" xfId="11075"/>
    <cellStyle name="好_汇总表_财力性转移支付2010年预算参考数_隋心对账单定稿0514" xfId="11076"/>
    <cellStyle name="好_汇总表_财力性转移支付2010年预算参考数_隋心对账单定稿0514 2" xfId="11077"/>
    <cellStyle name="好_汇总表_合并" xfId="11078"/>
    <cellStyle name="好_汇总表_合并 2" xfId="11079"/>
    <cellStyle name="好_汇总表_华东" xfId="11080"/>
    <cellStyle name="好_汇总表_华东 2" xfId="11081"/>
    <cellStyle name="好_汇总表_隋心对账单定稿0514" xfId="11082"/>
    <cellStyle name="好_汇总表_隋心对账单定稿0514 2" xfId="11083"/>
    <cellStyle name="好_汇总表4" xfId="11084"/>
    <cellStyle name="好_汇总表4 2" xfId="11085"/>
    <cellStyle name="好_汇总表4 3" xfId="11086"/>
    <cellStyle name="好_汇总表4_03_2010年各地区一般预算平衡表" xfId="11087"/>
    <cellStyle name="好_汇总表4_03_2010年各地区一般预算平衡表 2" xfId="11088"/>
    <cellStyle name="好_汇总表4_03_2010年各地区一般预算平衡表_2010年地方财政一般预算分级平衡情况表（汇总）0524" xfId="11089"/>
    <cellStyle name="好_汇总表4_03_2010年各地区一般预算平衡表_2010年地方财政一般预算分级平衡情况表（汇总）0524 2" xfId="11090"/>
    <cellStyle name="好_汇总表4_财力性转移支付2010年预算参考数" xfId="11091"/>
    <cellStyle name="好_汇总表4_财力性转移支付2010年预算参考数 2" xfId="11092"/>
    <cellStyle name="好_汇总表4_财力性转移支付2010年预算参考数_03_2010年各地区一般预算平衡表" xfId="11093"/>
    <cellStyle name="好_汇总表4_财力性转移支付2010年预算参考数_03_2010年各地区一般预算平衡表 2" xfId="11094"/>
    <cellStyle name="好_汇总表4_财力性转移支付2010年预算参考数_03_2010年各地区一般预算平衡表_2010年地方财政一般预算分级平衡情况表（汇总）0524" xfId="11095"/>
    <cellStyle name="好_汇总表4_财力性转移支付2010年预算参考数_03_2010年各地区一般预算平衡表_2010年地方财政一般预算分级平衡情况表（汇总）0524 2" xfId="11096"/>
    <cellStyle name="好_汇总表4_财力性转移支付2010年预算参考数_合并" xfId="11097"/>
    <cellStyle name="好_汇总表4_财力性转移支付2010年预算参考数_合并 2" xfId="11098"/>
    <cellStyle name="好_汇总表4_财力性转移支付2010年预算参考数_华东" xfId="11099"/>
    <cellStyle name="好_汇总表4_财力性转移支付2010年预算参考数_华东 2" xfId="11100"/>
    <cellStyle name="好_汇总表4_财力性转移支付2010年预算参考数_隋心对账单定稿0514" xfId="11101"/>
    <cellStyle name="好_汇总表4_财力性转移支付2010年预算参考数_隋心对账单定稿0514 2" xfId="11102"/>
    <cellStyle name="好_汇总表4_合并" xfId="11103"/>
    <cellStyle name="好_汇总表4_合并 2" xfId="11104"/>
    <cellStyle name="好_汇总表4_华东" xfId="11105"/>
    <cellStyle name="好_汇总表4_华东 2" xfId="11106"/>
    <cellStyle name="好_汇总表4_隋心对账单定稿0514" xfId="11107"/>
    <cellStyle name="好_汇总表4_隋心对账单定稿0514 2" xfId="11108"/>
    <cellStyle name="好_汇总-县级财政报表附表" xfId="11109"/>
    <cellStyle name="好_汇总-县级财政报表附表 2" xfId="11110"/>
    <cellStyle name="好_汇总-县级财政报表附表 3" xfId="11111"/>
    <cellStyle name="好_汇总-县级财政报表附表_合并" xfId="11112"/>
    <cellStyle name="好_汇总-县级财政报表附表_合并 2" xfId="11113"/>
    <cellStyle name="好_汇总-县级财政报表附表_华东" xfId="11114"/>
    <cellStyle name="好_汇总-县级财政报表附表_华东 2" xfId="11115"/>
    <cellStyle name="好_汇总-县级财政报表附表_隋心对账单定稿0514" xfId="11116"/>
    <cellStyle name="好_汇总-县级财政报表附表_隋心对账单定稿0514 2" xfId="11117"/>
    <cellStyle name="好_检验表" xfId="11118"/>
    <cellStyle name="好_检验表 2" xfId="11119"/>
    <cellStyle name="好_检验表 3" xfId="11120"/>
    <cellStyle name="好_检验表（调整后）" xfId="11121"/>
    <cellStyle name="好_检验表（调整后） 2" xfId="11122"/>
    <cellStyle name="好_检验表（调整后） 3" xfId="11123"/>
    <cellStyle name="好_检验表（调整后）_合并" xfId="11124"/>
    <cellStyle name="好_检验表（调整后）_合并 2" xfId="11125"/>
    <cellStyle name="好_检验表（调整后）_华东" xfId="11126"/>
    <cellStyle name="好_检验表（调整后）_华东 2" xfId="11127"/>
    <cellStyle name="好_检验表（调整后）_隋心对账单定稿0514" xfId="11128"/>
    <cellStyle name="好_检验表（调整后）_隋心对账单定稿0514 2" xfId="11129"/>
    <cellStyle name="好_检验表_合并" xfId="11130"/>
    <cellStyle name="好_检验表_合并 2" xfId="11131"/>
    <cellStyle name="好_检验表_华东" xfId="11132"/>
    <cellStyle name="好_检验表_华东 2" xfId="11133"/>
    <cellStyle name="好_检验表_隋心对账单定稿0514" xfId="11134"/>
    <cellStyle name="好_检验表_隋心对账单定稿0514 2" xfId="11135"/>
    <cellStyle name="好_教育(按照总人口测算）—20080416" xfId="11136"/>
    <cellStyle name="好_教育(按照总人口测算）—20080416 2" xfId="11137"/>
    <cellStyle name="好_教育(按照总人口测算）—20080416 3" xfId="11138"/>
    <cellStyle name="好_教育(按照总人口测算）—20080416_03_2010年各地区一般预算平衡表" xfId="11139"/>
    <cellStyle name="好_教育(按照总人口测算）—20080416_03_2010年各地区一般预算平衡表 2" xfId="11140"/>
    <cellStyle name="好_教育(按照总人口测算）—20080416_03_2010年各地区一般预算平衡表_2010年地方财政一般预算分级平衡情况表（汇总）0524" xfId="11141"/>
    <cellStyle name="好_教育(按照总人口测算）—20080416_03_2010年各地区一般预算平衡表_2010年地方财政一般预算分级平衡情况表（汇总）0524 2" xfId="11142"/>
    <cellStyle name="好_教育(按照总人口测算）—20080416_不含人员经费系数" xfId="11143"/>
    <cellStyle name="好_教育(按照总人口测算）—20080416_不含人员经费系数 2" xfId="11144"/>
    <cellStyle name="好_教育(按照总人口测算）—20080416_不含人员经费系数 3" xfId="11145"/>
    <cellStyle name="好_教育(按照总人口测算）—20080416_不含人员经费系数_03_2010年各地区一般预算平衡表" xfId="11146"/>
    <cellStyle name="好_教育(按照总人口测算）—20080416_不含人员经费系数_03_2010年各地区一般预算平衡表 2" xfId="11147"/>
    <cellStyle name="好_教育(按照总人口测算）—20080416_不含人员经费系数_03_2010年各地区一般预算平衡表_2010年地方财政一般预算分级平衡情况表（汇总）0524" xfId="11148"/>
    <cellStyle name="好_教育(按照总人口测算）—20080416_不含人员经费系数_03_2010年各地区一般预算平衡表_2010年地方财政一般预算分级平衡情况表（汇总）0524 2" xfId="11149"/>
    <cellStyle name="好_教育(按照总人口测算）—20080416_不含人员经费系数_财力性转移支付2010年预算参考数" xfId="11150"/>
    <cellStyle name="好_教育(按照总人口测算）—20080416_不含人员经费系数_财力性转移支付2010年预算参考数 2" xfId="11151"/>
    <cellStyle name="好_教育(按照总人口测算）—20080416_不含人员经费系数_财力性转移支付2010年预算参考数_03_2010年各地区一般预算平衡表" xfId="11152"/>
    <cellStyle name="好_教育(按照总人口测算）—20080416_不含人员经费系数_财力性转移支付2010年预算参考数_03_2010年各地区一般预算平衡表 2" xfId="11153"/>
    <cellStyle name="好_教育(按照总人口测算）—20080416_不含人员经费系数_财力性转移支付2010年预算参考数_03_2010年各地区一般预算平衡表_2010年地方财政一般预算分级平衡情况表（汇总）0524" xfId="11154"/>
    <cellStyle name="好_教育(按照总人口测算）—20080416_不含人员经费系数_财力性转移支付2010年预算参考数_03_2010年各地区一般预算平衡表_2010年地方财政一般预算分级平衡情况表（汇总）0524 2" xfId="11155"/>
    <cellStyle name="好_教育(按照总人口测算）—20080416_不含人员经费系数_财力性转移支付2010年预算参考数_合并" xfId="11156"/>
    <cellStyle name="好_教育(按照总人口测算）—20080416_不含人员经费系数_财力性转移支付2010年预算参考数_合并 2" xfId="11157"/>
    <cellStyle name="好_教育(按照总人口测算）—20080416_不含人员经费系数_财力性转移支付2010年预算参考数_华东" xfId="11158"/>
    <cellStyle name="好_教育(按照总人口测算）—20080416_不含人员经费系数_财力性转移支付2010年预算参考数_华东 2" xfId="11159"/>
    <cellStyle name="好_教育(按照总人口测算）—20080416_不含人员经费系数_财力性转移支付2010年预算参考数_隋心对账单定稿0514" xfId="11160"/>
    <cellStyle name="好_教育(按照总人口测算）—20080416_不含人员经费系数_财力性转移支付2010年预算参考数_隋心对账单定稿0514 2" xfId="11161"/>
    <cellStyle name="好_教育(按照总人口测算）—20080416_不含人员经费系数_合并" xfId="11162"/>
    <cellStyle name="好_教育(按照总人口测算）—20080416_不含人员经费系数_合并 2" xfId="11163"/>
    <cellStyle name="好_教育(按照总人口测算）—20080416_不含人员经费系数_华东" xfId="11164"/>
    <cellStyle name="好_教育(按照总人口测算）—20080416_不含人员经费系数_华东 2" xfId="11165"/>
    <cellStyle name="好_教育(按照总人口测算）—20080416_不含人员经费系数_隋心对账单定稿0514" xfId="11166"/>
    <cellStyle name="好_教育(按照总人口测算）—20080416_不含人员经费系数_隋心对账单定稿0514 2" xfId="11167"/>
    <cellStyle name="好_教育(按照总人口测算）—20080416_财力性转移支付2010年预算参考数" xfId="11168"/>
    <cellStyle name="好_教育(按照总人口测算）—20080416_财力性转移支付2010年预算参考数 2" xfId="11169"/>
    <cellStyle name="好_教育(按照总人口测算）—20080416_财力性转移支付2010年预算参考数_03_2010年各地区一般预算平衡表" xfId="11170"/>
    <cellStyle name="好_教育(按照总人口测算）—20080416_财力性转移支付2010年预算参考数_03_2010年各地区一般预算平衡表 2" xfId="11171"/>
    <cellStyle name="好_教育(按照总人口测算）—20080416_财力性转移支付2010年预算参考数_03_2010年各地区一般预算平衡表_2010年地方财政一般预算分级平衡情况表（汇总）0524" xfId="11172"/>
    <cellStyle name="好_教育(按照总人口测算）—20080416_财力性转移支付2010年预算参考数_03_2010年各地区一般预算平衡表_2010年地方财政一般预算分级平衡情况表（汇总）0524 2" xfId="11173"/>
    <cellStyle name="好_教育(按照总人口测算）—20080416_财力性转移支付2010年预算参考数_合并" xfId="11174"/>
    <cellStyle name="好_教育(按照总人口测算）—20080416_财力性转移支付2010年预算参考数_合并 2" xfId="11175"/>
    <cellStyle name="好_教育(按照总人口测算）—20080416_财力性转移支付2010年预算参考数_华东" xfId="11176"/>
    <cellStyle name="好_教育(按照总人口测算）—20080416_财力性转移支付2010年预算参考数_华东 2" xfId="11177"/>
    <cellStyle name="好_教育(按照总人口测算）—20080416_财力性转移支付2010年预算参考数_隋心对账单定稿0514" xfId="11178"/>
    <cellStyle name="好_教育(按照总人口测算）—20080416_财力性转移支付2010年预算参考数_隋心对账单定稿0514 2" xfId="11179"/>
    <cellStyle name="好_教育(按照总人口测算）—20080416_合并" xfId="11180"/>
    <cellStyle name="好_教育(按照总人口测算）—20080416_合并 2" xfId="11181"/>
    <cellStyle name="好_教育(按照总人口测算）—20080416_华东" xfId="11182"/>
    <cellStyle name="好_教育(按照总人口测算）—20080416_华东 2" xfId="11183"/>
    <cellStyle name="好_教育(按照总人口测算）—20080416_民生政策最低支出需求" xfId="11184"/>
    <cellStyle name="好_教育(按照总人口测算）—20080416_民生政策最低支出需求 2" xfId="11185"/>
    <cellStyle name="好_教育(按照总人口测算）—20080416_民生政策最低支出需求 3" xfId="11186"/>
    <cellStyle name="好_教育(按照总人口测算）—20080416_民生政策最低支出需求_03_2010年各地区一般预算平衡表" xfId="11187"/>
    <cellStyle name="好_教育(按照总人口测算）—20080416_民生政策最低支出需求_03_2010年各地区一般预算平衡表 2" xfId="11188"/>
    <cellStyle name="好_教育(按照总人口测算）—20080416_民生政策最低支出需求_03_2010年各地区一般预算平衡表_2010年地方财政一般预算分级平衡情况表（汇总）0524" xfId="11189"/>
    <cellStyle name="好_教育(按照总人口测算）—20080416_民生政策最低支出需求_03_2010年各地区一般预算平衡表_2010年地方财政一般预算分级平衡情况表（汇总）0524 2" xfId="11190"/>
    <cellStyle name="好_教育(按照总人口测算）—20080416_民生政策最低支出需求_财力性转移支付2010年预算参考数" xfId="11191"/>
    <cellStyle name="好_教育(按照总人口测算）—20080416_民生政策最低支出需求_财力性转移支付2010年预算参考数 2" xfId="11192"/>
    <cellStyle name="好_教育(按照总人口测算）—20080416_民生政策最低支出需求_财力性转移支付2010年预算参考数_03_2010年各地区一般预算平衡表" xfId="11193"/>
    <cellStyle name="好_教育(按照总人口测算）—20080416_民生政策最低支出需求_财力性转移支付2010年预算参考数_03_2010年各地区一般预算平衡表 2" xfId="11194"/>
    <cellStyle name="好_教育(按照总人口测算）—20080416_民生政策最低支出需求_财力性转移支付2010年预算参考数_03_2010年各地区一般预算平衡表_2010年地方财政一般预算分级平衡情况表（汇总）0524" xfId="11195"/>
    <cellStyle name="好_教育(按照总人口测算）—20080416_民生政策最低支出需求_财力性转移支付2010年预算参考数_03_2010年各地区一般预算平衡表_2010年地方财政一般预算分级平衡情况表（汇总）0524 2" xfId="11196"/>
    <cellStyle name="好_教育(按照总人口测算）—20080416_民生政策最低支出需求_财力性转移支付2010年预算参考数_合并" xfId="11197"/>
    <cellStyle name="好_教育(按照总人口测算）—20080416_民生政策最低支出需求_财力性转移支付2010年预算参考数_合并 2" xfId="11198"/>
    <cellStyle name="好_教育(按照总人口测算）—20080416_民生政策最低支出需求_财力性转移支付2010年预算参考数_华东" xfId="11199"/>
    <cellStyle name="好_教育(按照总人口测算）—20080416_民生政策最低支出需求_财力性转移支付2010年预算参考数_华东 2" xfId="11200"/>
    <cellStyle name="好_教育(按照总人口测算）—20080416_民生政策最低支出需求_财力性转移支付2010年预算参考数_隋心对账单定稿0514" xfId="11201"/>
    <cellStyle name="好_教育(按照总人口测算）—20080416_民生政策最低支出需求_财力性转移支付2010年预算参考数_隋心对账单定稿0514 2" xfId="11202"/>
    <cellStyle name="好_教育(按照总人口测算）—20080416_民生政策最低支出需求_合并" xfId="11203"/>
    <cellStyle name="好_教育(按照总人口测算）—20080416_民生政策最低支出需求_合并 2" xfId="11204"/>
    <cellStyle name="好_教育(按照总人口测算）—20080416_民生政策最低支出需求_华东" xfId="11205"/>
    <cellStyle name="好_教育(按照总人口测算）—20080416_民生政策最低支出需求_华东 2" xfId="11206"/>
    <cellStyle name="好_教育(按照总人口测算）—20080416_民生政策最低支出需求_隋心对账单定稿0514" xfId="11207"/>
    <cellStyle name="好_教育(按照总人口测算）—20080416_民生政策最低支出需求_隋心对账单定稿0514 2" xfId="11208"/>
    <cellStyle name="好_教育(按照总人口测算）—20080416_隋心对账单定稿0514" xfId="11209"/>
    <cellStyle name="好_教育(按照总人口测算）—20080416_隋心对账单定稿0514 2" xfId="11210"/>
    <cellStyle name="好_教育(按照总人口测算）—20080416_县市旗测算-新科目（含人口规模效应）" xfId="11211"/>
    <cellStyle name="好_教育(按照总人口测算）—20080416_县市旗测算-新科目（含人口规模效应） 2" xfId="11212"/>
    <cellStyle name="好_教育(按照总人口测算）—20080416_县市旗测算-新科目（含人口规模效应） 3" xfId="11213"/>
    <cellStyle name="好_教育(按照总人口测算）—20080416_县市旗测算-新科目（含人口规模效应）_03_2010年各地区一般预算平衡表" xfId="11214"/>
    <cellStyle name="好_教育(按照总人口测算）—20080416_县市旗测算-新科目（含人口规模效应）_03_2010年各地区一般预算平衡表 2" xfId="11215"/>
    <cellStyle name="好_教育(按照总人口测算）—20080416_县市旗测算-新科目（含人口规模效应）_03_2010年各地区一般预算平衡表_2010年地方财政一般预算分级平衡情况表（汇总）0524" xfId="11216"/>
    <cellStyle name="好_教育(按照总人口测算）—20080416_县市旗测算-新科目（含人口规模效应）_03_2010年各地区一般预算平衡表_2010年地方财政一般预算分级平衡情况表（汇总）0524 2" xfId="11217"/>
    <cellStyle name="好_教育(按照总人口测算）—20080416_县市旗测算-新科目（含人口规模效应）_财力性转移支付2010年预算参考数" xfId="11218"/>
    <cellStyle name="好_教育(按照总人口测算）—20080416_县市旗测算-新科目（含人口规模效应）_财力性转移支付2010年预算参考数 2" xfId="11219"/>
    <cellStyle name="好_教育(按照总人口测算）—20080416_县市旗测算-新科目（含人口规模效应）_财力性转移支付2010年预算参考数_03_2010年各地区一般预算平衡表" xfId="11220"/>
    <cellStyle name="好_教育(按照总人口测算）—20080416_县市旗测算-新科目（含人口规模效应）_财力性转移支付2010年预算参考数_03_2010年各地区一般预算平衡表 2" xfId="11221"/>
    <cellStyle name="好_教育(按照总人口测算）—20080416_县市旗测算-新科目（含人口规模效应）_财力性转移支付2010年预算参考数_03_2010年各地区一般预算平衡表_2010年地方财政一般预算分级平衡情况表（汇总）0524" xfId="11222"/>
    <cellStyle name="好_教育(按照总人口测算）—20080416_县市旗测算-新科目（含人口规模效应）_财力性转移支付2010年预算参考数_03_2010年各地区一般预算平衡表_2010年地方财政一般预算分级平衡情况表（汇总）0524 2" xfId="11223"/>
    <cellStyle name="好_教育(按照总人口测算）—20080416_县市旗测算-新科目（含人口规模效应）_财力性转移支付2010年预算参考数_合并" xfId="11224"/>
    <cellStyle name="好_教育(按照总人口测算）—20080416_县市旗测算-新科目（含人口规模效应）_财力性转移支付2010年预算参考数_合并 2" xfId="11225"/>
    <cellStyle name="好_教育(按照总人口测算）—20080416_县市旗测算-新科目（含人口规模效应）_财力性转移支付2010年预算参考数_华东" xfId="11226"/>
    <cellStyle name="好_教育(按照总人口测算）—20080416_县市旗测算-新科目（含人口规模效应）_财力性转移支付2010年预算参考数_华东 2" xfId="11227"/>
    <cellStyle name="好_教育(按照总人口测算）—20080416_县市旗测算-新科目（含人口规模效应）_财力性转移支付2010年预算参考数_隋心对账单定稿0514" xfId="11228"/>
    <cellStyle name="好_教育(按照总人口测算）—20080416_县市旗测算-新科目（含人口规模效应）_财力性转移支付2010年预算参考数_隋心对账单定稿0514 2" xfId="11229"/>
    <cellStyle name="好_教育(按照总人口测算）—20080416_县市旗测算-新科目（含人口规模效应）_合并" xfId="11230"/>
    <cellStyle name="好_教育(按照总人口测算）—20080416_县市旗测算-新科目（含人口规模效应）_合并 2" xfId="11231"/>
    <cellStyle name="好_教育(按照总人口测算）—20080416_县市旗测算-新科目（含人口规模效应）_华东" xfId="11232"/>
    <cellStyle name="好_教育(按照总人口测算）—20080416_县市旗测算-新科目（含人口规模效应）_华东 2" xfId="11233"/>
    <cellStyle name="好_教育(按照总人口测算）—20080416_县市旗测算-新科目（含人口规模效应）_隋心对账单定稿0514" xfId="11234"/>
    <cellStyle name="好_教育(按照总人口测算）—20080416_县市旗测算-新科目（含人口规模效应）_隋心对账单定稿0514 2" xfId="11235"/>
    <cellStyle name="好_丽江汇总" xfId="11236"/>
    <cellStyle name="好_丽江汇总 2" xfId="11237"/>
    <cellStyle name="好_丽江汇总 3" xfId="11238"/>
    <cellStyle name="好_丽江汇总_合并" xfId="11239"/>
    <cellStyle name="好_丽江汇总_合并 2" xfId="11240"/>
    <cellStyle name="好_丽江汇总_华东" xfId="11241"/>
    <cellStyle name="好_丽江汇总_华东 2" xfId="11242"/>
    <cellStyle name="好_丽江汇总_隋心对账单定稿0514" xfId="11243"/>
    <cellStyle name="好_丽江汇总_隋心对账单定稿0514 2" xfId="11244"/>
    <cellStyle name="好_民生政策最低支出需求" xfId="11245"/>
    <cellStyle name="好_民生政策最低支出需求 2" xfId="11246"/>
    <cellStyle name="好_民生政策最低支出需求 3" xfId="11247"/>
    <cellStyle name="好_民生政策最低支出需求_03_2010年各地区一般预算平衡表" xfId="11248"/>
    <cellStyle name="好_民生政策最低支出需求_03_2010年各地区一般预算平衡表 2" xfId="11249"/>
    <cellStyle name="好_民生政策最低支出需求_03_2010年各地区一般预算平衡表_2010年地方财政一般预算分级平衡情况表（汇总）0524" xfId="11250"/>
    <cellStyle name="好_民生政策最低支出需求_03_2010年各地区一般预算平衡表_2010年地方财政一般预算分级平衡情况表（汇总）0524 2" xfId="11251"/>
    <cellStyle name="好_民生政策最低支出需求_财力性转移支付2010年预算参考数" xfId="11252"/>
    <cellStyle name="好_民生政策最低支出需求_财力性转移支付2010年预算参考数 2" xfId="11253"/>
    <cellStyle name="好_民生政策最低支出需求_财力性转移支付2010年预算参考数_03_2010年各地区一般预算平衡表" xfId="11254"/>
    <cellStyle name="好_民生政策最低支出需求_财力性转移支付2010年预算参考数_03_2010年各地区一般预算平衡表 2" xfId="11255"/>
    <cellStyle name="好_民生政策最低支出需求_财力性转移支付2010年预算参考数_03_2010年各地区一般预算平衡表_2010年地方财政一般预算分级平衡情况表（汇总）0524" xfId="11256"/>
    <cellStyle name="好_民生政策最低支出需求_财力性转移支付2010年预算参考数_03_2010年各地区一般预算平衡表_2010年地方财政一般预算分级平衡情况表（汇总）0524 2" xfId="11257"/>
    <cellStyle name="好_民生政策最低支出需求_财力性转移支付2010年预算参考数_合并" xfId="11258"/>
    <cellStyle name="好_民生政策最低支出需求_财力性转移支付2010年预算参考数_合并 2" xfId="11259"/>
    <cellStyle name="好_民生政策最低支出需求_财力性转移支付2010年预算参考数_华东" xfId="11260"/>
    <cellStyle name="好_民生政策最低支出需求_财力性转移支付2010年预算参考数_华东 2" xfId="11261"/>
    <cellStyle name="好_民生政策最低支出需求_财力性转移支付2010年预算参考数_隋心对账单定稿0514" xfId="11262"/>
    <cellStyle name="好_民生政策最低支出需求_财力性转移支付2010年预算参考数_隋心对账单定稿0514 2" xfId="11263"/>
    <cellStyle name="好_民生政策最低支出需求_合并" xfId="11264"/>
    <cellStyle name="好_民生政策最低支出需求_合并 2" xfId="11265"/>
    <cellStyle name="好_民生政策最低支出需求_华东" xfId="11266"/>
    <cellStyle name="好_民生政策最低支出需求_华东 2" xfId="11267"/>
    <cellStyle name="好_民生政策最低支出需求_隋心对账单定稿0514" xfId="11268"/>
    <cellStyle name="好_民生政策最低支出需求_隋心对账单定稿0514 2" xfId="11269"/>
    <cellStyle name="好_农林水和城市维护标准支出20080505－县区合计" xfId="11270"/>
    <cellStyle name="好_农林水和城市维护标准支出20080505－县区合计 2" xfId="11271"/>
    <cellStyle name="好_农林水和城市维护标准支出20080505－县区合计 3" xfId="11272"/>
    <cellStyle name="好_农林水和城市维护标准支出20080505－县区合计_03_2010年各地区一般预算平衡表" xfId="11273"/>
    <cellStyle name="好_农林水和城市维护标准支出20080505－县区合计_03_2010年各地区一般预算平衡表 2" xfId="11274"/>
    <cellStyle name="好_农林水和城市维护标准支出20080505－县区合计_03_2010年各地区一般预算平衡表_2010年地方财政一般预算分级平衡情况表（汇总）0524" xfId="11275"/>
    <cellStyle name="好_农林水和城市维护标准支出20080505－县区合计_03_2010年各地区一般预算平衡表_2010年地方财政一般预算分级平衡情况表（汇总）0524 2" xfId="11276"/>
    <cellStyle name="好_农林水和城市维护标准支出20080505－县区合计_不含人员经费系数" xfId="11277"/>
    <cellStyle name="好_农林水和城市维护标准支出20080505－县区合计_不含人员经费系数 2" xfId="11278"/>
    <cellStyle name="好_农林水和城市维护标准支出20080505－县区合计_不含人员经费系数 3" xfId="11279"/>
    <cellStyle name="好_农林水和城市维护标准支出20080505－县区合计_不含人员经费系数_03_2010年各地区一般预算平衡表" xfId="11280"/>
    <cellStyle name="好_农林水和城市维护标准支出20080505－县区合计_不含人员经费系数_03_2010年各地区一般预算平衡表 2" xfId="11281"/>
    <cellStyle name="好_农林水和城市维护标准支出20080505－县区合计_不含人员经费系数_03_2010年各地区一般预算平衡表_2010年地方财政一般预算分级平衡情况表（汇总）0524" xfId="11282"/>
    <cellStyle name="好_农林水和城市维护标准支出20080505－县区合计_不含人员经费系数_03_2010年各地区一般预算平衡表_2010年地方财政一般预算分级平衡情况表（汇总）0524 2" xfId="11283"/>
    <cellStyle name="好_农林水和城市维护标准支出20080505－县区合计_不含人员经费系数_财力性转移支付2010年预算参考数" xfId="11284"/>
    <cellStyle name="好_农林水和城市维护标准支出20080505－县区合计_不含人员经费系数_财力性转移支付2010年预算参考数 2" xfId="11285"/>
    <cellStyle name="好_农林水和城市维护标准支出20080505－县区合计_不含人员经费系数_财力性转移支付2010年预算参考数_03_2010年各地区一般预算平衡表" xfId="11286"/>
    <cellStyle name="好_农林水和城市维护标准支出20080505－县区合计_不含人员经费系数_财力性转移支付2010年预算参考数_03_2010年各地区一般预算平衡表 2" xfId="11287"/>
    <cellStyle name="好_农林水和城市维护标准支出20080505－县区合计_不含人员经费系数_财力性转移支付2010年预算参考数_03_2010年各地区一般预算平衡表_2010年地方财政一般预算分级平衡情况表（汇总）0524" xfId="11288"/>
    <cellStyle name="好_农林水和城市维护标准支出20080505－县区合计_不含人员经费系数_财力性转移支付2010年预算参考数_03_2010年各地区一般预算平衡表_2010年地方财政一般预算分级平衡情况表（汇总）0524 2" xfId="11289"/>
    <cellStyle name="好_农林水和城市维护标准支出20080505－县区合计_不含人员经费系数_财力性转移支付2010年预算参考数_合并" xfId="11290"/>
    <cellStyle name="好_农林水和城市维护标准支出20080505－县区合计_不含人员经费系数_财力性转移支付2010年预算参考数_合并 2" xfId="11291"/>
    <cellStyle name="好_农林水和城市维护标准支出20080505－县区合计_不含人员经费系数_财力性转移支付2010年预算参考数_华东" xfId="11292"/>
    <cellStyle name="好_农林水和城市维护标准支出20080505－县区合计_不含人员经费系数_财力性转移支付2010年预算参考数_华东 2" xfId="11293"/>
    <cellStyle name="好_农林水和城市维护标准支出20080505－县区合计_不含人员经费系数_财力性转移支付2010年预算参考数_隋心对账单定稿0514" xfId="11294"/>
    <cellStyle name="好_农林水和城市维护标准支出20080505－县区合计_不含人员经费系数_财力性转移支付2010年预算参考数_隋心对账单定稿0514 2" xfId="11295"/>
    <cellStyle name="好_农林水和城市维护标准支出20080505－县区合计_不含人员经费系数_合并" xfId="11296"/>
    <cellStyle name="好_农林水和城市维护标准支出20080505－县区合计_不含人员经费系数_合并 2" xfId="11297"/>
    <cellStyle name="好_农林水和城市维护标准支出20080505－县区合计_不含人员经费系数_华东" xfId="11298"/>
    <cellStyle name="好_农林水和城市维护标准支出20080505－县区合计_不含人员经费系数_华东 2" xfId="11299"/>
    <cellStyle name="好_农林水和城市维护标准支出20080505－县区合计_不含人员经费系数_隋心对账单定稿0514" xfId="11300"/>
    <cellStyle name="好_农林水和城市维护标准支出20080505－县区合计_不含人员经费系数_隋心对账单定稿0514 2" xfId="11301"/>
    <cellStyle name="好_农林水和城市维护标准支出20080505－县区合计_财力性转移支付2010年预算参考数" xfId="11302"/>
    <cellStyle name="好_农林水和城市维护标准支出20080505－县区合计_财力性转移支付2010年预算参考数 2" xfId="11303"/>
    <cellStyle name="好_农林水和城市维护标准支出20080505－县区合计_财力性转移支付2010年预算参考数_03_2010年各地区一般预算平衡表" xfId="11304"/>
    <cellStyle name="好_农林水和城市维护标准支出20080505－县区合计_财力性转移支付2010年预算参考数_03_2010年各地区一般预算平衡表 2" xfId="11305"/>
    <cellStyle name="好_农林水和城市维护标准支出20080505－县区合计_财力性转移支付2010年预算参考数_03_2010年各地区一般预算平衡表_2010年地方财政一般预算分级平衡情况表（汇总）0524" xfId="11306"/>
    <cellStyle name="好_农林水和城市维护标准支出20080505－县区合计_财力性转移支付2010年预算参考数_03_2010年各地区一般预算平衡表_2010年地方财政一般预算分级平衡情况表（汇总）0524 2" xfId="11307"/>
    <cellStyle name="好_农林水和城市维护标准支出20080505－县区合计_财力性转移支付2010年预算参考数_合并" xfId="11308"/>
    <cellStyle name="好_农林水和城市维护标准支出20080505－县区合计_财力性转移支付2010年预算参考数_合并 2" xfId="11309"/>
    <cellStyle name="好_农林水和城市维护标准支出20080505－县区合计_财力性转移支付2010年预算参考数_华东" xfId="11310"/>
    <cellStyle name="好_农林水和城市维护标准支出20080505－县区合计_财力性转移支付2010年预算参考数_华东 2" xfId="11311"/>
    <cellStyle name="好_农林水和城市维护标准支出20080505－县区合计_财力性转移支付2010年预算参考数_隋心对账单定稿0514" xfId="11312"/>
    <cellStyle name="好_农林水和城市维护标准支出20080505－县区合计_财力性转移支付2010年预算参考数_隋心对账单定稿0514 2" xfId="11313"/>
    <cellStyle name="好_农林水和城市维护标准支出20080505－县区合计_合并" xfId="11314"/>
    <cellStyle name="好_农林水和城市维护标准支出20080505－县区合计_合并 2" xfId="11315"/>
    <cellStyle name="好_农林水和城市维护标准支出20080505－县区合计_华东" xfId="11316"/>
    <cellStyle name="好_农林水和城市维护标准支出20080505－县区合计_华东 2" xfId="11317"/>
    <cellStyle name="好_农林水和城市维护标准支出20080505－县区合计_民生政策最低支出需求" xfId="11318"/>
    <cellStyle name="好_农林水和城市维护标准支出20080505－县区合计_民生政策最低支出需求 2" xfId="11319"/>
    <cellStyle name="好_农林水和城市维护标准支出20080505－县区合计_民生政策最低支出需求 3" xfId="11320"/>
    <cellStyle name="好_农林水和城市维护标准支出20080505－县区合计_民生政策最低支出需求_03_2010年各地区一般预算平衡表" xfId="11321"/>
    <cellStyle name="好_农林水和城市维护标准支出20080505－县区合计_民生政策最低支出需求_03_2010年各地区一般预算平衡表 2" xfId="11322"/>
    <cellStyle name="好_农林水和城市维护标准支出20080505－县区合计_民生政策最低支出需求_03_2010年各地区一般预算平衡表_2010年地方财政一般预算分级平衡情况表（汇总）0524" xfId="11323"/>
    <cellStyle name="好_农林水和城市维护标准支出20080505－县区合计_民生政策最低支出需求_03_2010年各地区一般预算平衡表_2010年地方财政一般预算分级平衡情况表（汇总）0524 2" xfId="11324"/>
    <cellStyle name="好_农林水和城市维护标准支出20080505－县区合计_民生政策最低支出需求_财力性转移支付2010年预算参考数" xfId="11325"/>
    <cellStyle name="好_农林水和城市维护标准支出20080505－县区合计_民生政策最低支出需求_财力性转移支付2010年预算参考数 2" xfId="11326"/>
    <cellStyle name="好_农林水和城市维护标准支出20080505－县区合计_民生政策最低支出需求_财力性转移支付2010年预算参考数_03_2010年各地区一般预算平衡表" xfId="11327"/>
    <cellStyle name="好_农林水和城市维护标准支出20080505－县区合计_民生政策最低支出需求_财力性转移支付2010年预算参考数_03_2010年各地区一般预算平衡表 2" xfId="11328"/>
    <cellStyle name="好_农林水和城市维护标准支出20080505－县区合计_民生政策最低支出需求_财力性转移支付2010年预算参考数_03_2010年各地区一般预算平衡表_2010年地方财政一般预算分级平衡情况表（汇总）0524" xfId="11329"/>
    <cellStyle name="好_农林水和城市维护标准支出20080505－县区合计_民生政策最低支出需求_财力性转移支付2010年预算参考数_03_2010年各地区一般预算平衡表_2010年地方财政一般预算分级平衡情况表（汇总）0524 2" xfId="11330"/>
    <cellStyle name="好_农林水和城市维护标准支出20080505－县区合计_民生政策最低支出需求_财力性转移支付2010年预算参考数_合并" xfId="11331"/>
    <cellStyle name="好_农林水和城市维护标准支出20080505－县区合计_民生政策最低支出需求_财力性转移支付2010年预算参考数_合并 2" xfId="11332"/>
    <cellStyle name="好_农林水和城市维护标准支出20080505－县区合计_民生政策最低支出需求_财力性转移支付2010年预算参考数_华东" xfId="11333"/>
    <cellStyle name="好_农林水和城市维护标准支出20080505－县区合计_民生政策最低支出需求_财力性转移支付2010年预算参考数_华东 2" xfId="11334"/>
    <cellStyle name="好_农林水和城市维护标准支出20080505－县区合计_民生政策最低支出需求_财力性转移支付2010年预算参考数_隋心对账单定稿0514" xfId="11335"/>
    <cellStyle name="好_农林水和城市维护标准支出20080505－县区合计_民生政策最低支出需求_财力性转移支付2010年预算参考数_隋心对账单定稿0514 2" xfId="11336"/>
    <cellStyle name="好_农林水和城市维护标准支出20080505－县区合计_民生政策最低支出需求_合并" xfId="11337"/>
    <cellStyle name="好_农林水和城市维护标准支出20080505－县区合计_民生政策最低支出需求_合并 2" xfId="11338"/>
    <cellStyle name="好_农林水和城市维护标准支出20080505－县区合计_民生政策最低支出需求_华东" xfId="11339"/>
    <cellStyle name="好_农林水和城市维护标准支出20080505－县区合计_民生政策最低支出需求_华东 2" xfId="11340"/>
    <cellStyle name="好_农林水和城市维护标准支出20080505－县区合计_民生政策最低支出需求_隋心对账单定稿0514" xfId="11341"/>
    <cellStyle name="好_农林水和城市维护标准支出20080505－县区合计_民生政策最低支出需求_隋心对账单定稿0514 2" xfId="11342"/>
    <cellStyle name="好_农林水和城市维护标准支出20080505－县区合计_隋心对账单定稿0514" xfId="11343"/>
    <cellStyle name="好_农林水和城市维护标准支出20080505－县区合计_隋心对账单定稿0514 2" xfId="11344"/>
    <cellStyle name="好_农林水和城市维护标准支出20080505－县区合计_县市旗测算-新科目（含人口规模效应）" xfId="11345"/>
    <cellStyle name="好_农林水和城市维护标准支出20080505－县区合计_县市旗测算-新科目（含人口规模效应） 2" xfId="11346"/>
    <cellStyle name="好_农林水和城市维护标准支出20080505－县区合计_县市旗测算-新科目（含人口规模效应） 3" xfId="11347"/>
    <cellStyle name="好_农林水和城市维护标准支出20080505－县区合计_县市旗测算-新科目（含人口规模效应）_03_2010年各地区一般预算平衡表" xfId="11348"/>
    <cellStyle name="好_农林水和城市维护标准支出20080505－县区合计_县市旗测算-新科目（含人口规模效应）_03_2010年各地区一般预算平衡表 2" xfId="11349"/>
    <cellStyle name="好_农林水和城市维护标准支出20080505－县区合计_县市旗测算-新科目（含人口规模效应）_03_2010年各地区一般预算平衡表_2010年地方财政一般预算分级平衡情况表（汇总）0524" xfId="11350"/>
    <cellStyle name="好_农林水和城市维护标准支出20080505－县区合计_县市旗测算-新科目（含人口规模效应）_03_2010年各地区一般预算平衡表_2010年地方财政一般预算分级平衡情况表（汇总）0524 2" xfId="11351"/>
    <cellStyle name="好_农林水和城市维护标准支出20080505－县区合计_县市旗测算-新科目（含人口规模效应）_财力性转移支付2010年预算参考数" xfId="11352"/>
    <cellStyle name="好_农林水和城市维护标准支出20080505－县区合计_县市旗测算-新科目（含人口规模效应）_财力性转移支付2010年预算参考数 2" xfId="11353"/>
    <cellStyle name="好_农林水和城市维护标准支出20080505－县区合计_县市旗测算-新科目（含人口规模效应）_财力性转移支付2010年预算参考数_03_2010年各地区一般预算平衡表" xfId="11354"/>
    <cellStyle name="好_农林水和城市维护标准支出20080505－县区合计_县市旗测算-新科目（含人口规模效应）_财力性转移支付2010年预算参考数_03_2010年各地区一般预算平衡表 2" xfId="11355"/>
    <cellStyle name="好_农林水和城市维护标准支出20080505－县区合计_县市旗测算-新科目（含人口规模效应）_财力性转移支付2010年预算参考数_03_2010年各地区一般预算平衡表_2010年地方财政一般预算分级平衡情况表（汇总）0524" xfId="11356"/>
    <cellStyle name="好_农林水和城市维护标准支出20080505－县区合计_县市旗测算-新科目（含人口规模效应）_财力性转移支付2010年预算参考数_03_2010年各地区一般预算平衡表_2010年地方财政一般预算分级平衡情况表（汇总）0524 2" xfId="11357"/>
    <cellStyle name="好_农林水和城市维护标准支出20080505－县区合计_县市旗测算-新科目（含人口规模效应）_财力性转移支付2010年预算参考数_合并" xfId="11358"/>
    <cellStyle name="好_农林水和城市维护标准支出20080505－县区合计_县市旗测算-新科目（含人口规模效应）_财力性转移支付2010年预算参考数_合并 2" xfId="11359"/>
    <cellStyle name="好_农林水和城市维护标准支出20080505－县区合计_县市旗测算-新科目（含人口规模效应）_财力性转移支付2010年预算参考数_华东" xfId="11360"/>
    <cellStyle name="好_农林水和城市维护标准支出20080505－县区合计_县市旗测算-新科目（含人口规模效应）_财力性转移支付2010年预算参考数_华东 2" xfId="11361"/>
    <cellStyle name="好_农林水和城市维护标准支出20080505－县区合计_县市旗测算-新科目（含人口规模效应）_财力性转移支付2010年预算参考数_隋心对账单定稿0514" xfId="11362"/>
    <cellStyle name="好_农林水和城市维护标准支出20080505－县区合计_县市旗测算-新科目（含人口规模效应）_财力性转移支付2010年预算参考数_隋心对账单定稿0514 2" xfId="11363"/>
    <cellStyle name="好_农林水和城市维护标准支出20080505－县区合计_县市旗测算-新科目（含人口规模效应）_合并" xfId="11364"/>
    <cellStyle name="好_农林水和城市维护标准支出20080505－县区合计_县市旗测算-新科目（含人口规模效应）_合并 2" xfId="11365"/>
    <cellStyle name="好_农林水和城市维护标准支出20080505－县区合计_县市旗测算-新科目（含人口规模效应）_华东" xfId="11366"/>
    <cellStyle name="好_农林水和城市维护标准支出20080505－县区合计_县市旗测算-新科目（含人口规模效应）_华东 2" xfId="11367"/>
    <cellStyle name="好_农林水和城市维护标准支出20080505－县区合计_县市旗测算-新科目（含人口规模效应）_隋心对账单定稿0514" xfId="11368"/>
    <cellStyle name="好_农林水和城市维护标准支出20080505－县区合计_县市旗测算-新科目（含人口规模效应）_隋心对账单定稿0514 2" xfId="11369"/>
    <cellStyle name="好_平邑" xfId="11370"/>
    <cellStyle name="好_平邑 2" xfId="11371"/>
    <cellStyle name="好_平邑 3" xfId="11372"/>
    <cellStyle name="好_平邑_03_2010年各地区一般预算平衡表" xfId="11373"/>
    <cellStyle name="好_平邑_03_2010年各地区一般预算平衡表 2" xfId="11374"/>
    <cellStyle name="好_平邑_03_2010年各地区一般预算平衡表_2010年地方财政一般预算分级平衡情况表（汇总）0524" xfId="11375"/>
    <cellStyle name="好_平邑_03_2010年各地区一般预算平衡表_2010年地方财政一般预算分级平衡情况表（汇总）0524 2" xfId="11376"/>
    <cellStyle name="好_平邑_财力性转移支付2010年预算参考数" xfId="11377"/>
    <cellStyle name="好_平邑_财力性转移支付2010年预算参考数 2" xfId="11378"/>
    <cellStyle name="好_平邑_财力性转移支付2010年预算参考数_03_2010年各地区一般预算平衡表" xfId="11379"/>
    <cellStyle name="好_平邑_财力性转移支付2010年预算参考数_03_2010年各地区一般预算平衡表 2" xfId="11380"/>
    <cellStyle name="好_平邑_财力性转移支付2010年预算参考数_03_2010年各地区一般预算平衡表_2010年地方财政一般预算分级平衡情况表（汇总）0524" xfId="11381"/>
    <cellStyle name="好_平邑_财力性转移支付2010年预算参考数_03_2010年各地区一般预算平衡表_2010年地方财政一般预算分级平衡情况表（汇总）0524 2" xfId="11382"/>
    <cellStyle name="好_平邑_财力性转移支付2010年预算参考数_合并" xfId="11383"/>
    <cellStyle name="好_平邑_财力性转移支付2010年预算参考数_合并 2" xfId="11384"/>
    <cellStyle name="好_平邑_财力性转移支付2010年预算参考数_华东" xfId="11385"/>
    <cellStyle name="好_平邑_财力性转移支付2010年预算参考数_华东 2" xfId="11386"/>
    <cellStyle name="好_平邑_财力性转移支付2010年预算参考数_隋心对账单定稿0514" xfId="11387"/>
    <cellStyle name="好_平邑_财力性转移支付2010年预算参考数_隋心对账单定稿0514 2" xfId="11388"/>
    <cellStyle name="好_平邑_合并" xfId="11389"/>
    <cellStyle name="好_平邑_合并 2" xfId="11390"/>
    <cellStyle name="好_平邑_华东" xfId="11391"/>
    <cellStyle name="好_平邑_华东 2" xfId="11392"/>
    <cellStyle name="好_平邑_隋心对账单定稿0514" xfId="11393"/>
    <cellStyle name="好_平邑_隋心对账单定稿0514 2" xfId="11394"/>
    <cellStyle name="好_其他部门(按照总人口测算）—20080416" xfId="11395"/>
    <cellStyle name="好_其他部门(按照总人口测算）—20080416 2" xfId="11396"/>
    <cellStyle name="好_其他部门(按照总人口测算）—20080416 3" xfId="11397"/>
    <cellStyle name="好_其他部门(按照总人口测算）—20080416_03_2010年各地区一般预算平衡表" xfId="11398"/>
    <cellStyle name="好_其他部门(按照总人口测算）—20080416_03_2010年各地区一般预算平衡表 2" xfId="11399"/>
    <cellStyle name="好_其他部门(按照总人口测算）—20080416_03_2010年各地区一般预算平衡表_2010年地方财政一般预算分级平衡情况表（汇总）0524" xfId="11400"/>
    <cellStyle name="好_其他部门(按照总人口测算）—20080416_03_2010年各地区一般预算平衡表_2010年地方财政一般预算分级平衡情况表（汇总）0524 2" xfId="11401"/>
    <cellStyle name="好_其他部门(按照总人口测算）—20080416_不含人员经费系数" xfId="11402"/>
    <cellStyle name="好_其他部门(按照总人口测算）—20080416_不含人员经费系数 2" xfId="11403"/>
    <cellStyle name="好_其他部门(按照总人口测算）—20080416_不含人员经费系数 3" xfId="11404"/>
    <cellStyle name="好_其他部门(按照总人口测算）—20080416_不含人员经费系数_03_2010年各地区一般预算平衡表" xfId="11405"/>
    <cellStyle name="好_其他部门(按照总人口测算）—20080416_不含人员经费系数_03_2010年各地区一般预算平衡表 2" xfId="11406"/>
    <cellStyle name="好_其他部门(按照总人口测算）—20080416_不含人员经费系数_03_2010年各地区一般预算平衡表_2010年地方财政一般预算分级平衡情况表（汇总）0524" xfId="11407"/>
    <cellStyle name="好_其他部门(按照总人口测算）—20080416_不含人员经费系数_03_2010年各地区一般预算平衡表_2010年地方财政一般预算分级平衡情况表（汇总）0524 2" xfId="11408"/>
    <cellStyle name="好_其他部门(按照总人口测算）—20080416_不含人员经费系数_财力性转移支付2010年预算参考数" xfId="11409"/>
    <cellStyle name="好_其他部门(按照总人口测算）—20080416_不含人员经费系数_财力性转移支付2010年预算参考数 2" xfId="11410"/>
    <cellStyle name="好_其他部门(按照总人口测算）—20080416_不含人员经费系数_财力性转移支付2010年预算参考数_03_2010年各地区一般预算平衡表" xfId="11411"/>
    <cellStyle name="好_其他部门(按照总人口测算）—20080416_不含人员经费系数_财力性转移支付2010年预算参考数_03_2010年各地区一般预算平衡表 2" xfId="11412"/>
    <cellStyle name="好_其他部门(按照总人口测算）—20080416_不含人员经费系数_财力性转移支付2010年预算参考数_03_2010年各地区一般预算平衡表_2010年地方财政一般预算分级平衡情况表（汇总）0524" xfId="11413"/>
    <cellStyle name="好_其他部门(按照总人口测算）—20080416_不含人员经费系数_财力性转移支付2010年预算参考数_03_2010年各地区一般预算平衡表_2010年地方财政一般预算分级平衡情况表（汇总）0524 2" xfId="11414"/>
    <cellStyle name="好_其他部门(按照总人口测算）—20080416_不含人员经费系数_财力性转移支付2010年预算参考数_合并" xfId="11415"/>
    <cellStyle name="好_其他部门(按照总人口测算）—20080416_不含人员经费系数_财力性转移支付2010年预算参考数_合并 2" xfId="11416"/>
    <cellStyle name="好_其他部门(按照总人口测算）—20080416_不含人员经费系数_财力性转移支付2010年预算参考数_华东" xfId="11417"/>
    <cellStyle name="好_其他部门(按照总人口测算）—20080416_不含人员经费系数_财力性转移支付2010年预算参考数_华东 2" xfId="11418"/>
    <cellStyle name="好_其他部门(按照总人口测算）—20080416_不含人员经费系数_财力性转移支付2010年预算参考数_隋心对账单定稿0514" xfId="11419"/>
    <cellStyle name="好_其他部门(按照总人口测算）—20080416_不含人员经费系数_财力性转移支付2010年预算参考数_隋心对账单定稿0514 2" xfId="11420"/>
    <cellStyle name="好_其他部门(按照总人口测算）—20080416_不含人员经费系数_合并" xfId="11421"/>
    <cellStyle name="好_其他部门(按照总人口测算）—20080416_不含人员经费系数_合并 2" xfId="11422"/>
    <cellStyle name="好_其他部门(按照总人口测算）—20080416_不含人员经费系数_华东" xfId="11423"/>
    <cellStyle name="好_其他部门(按照总人口测算）—20080416_不含人员经费系数_华东 2" xfId="11424"/>
    <cellStyle name="好_其他部门(按照总人口测算）—20080416_不含人员经费系数_隋心对账单定稿0514" xfId="11425"/>
    <cellStyle name="好_其他部门(按照总人口测算）—20080416_不含人员经费系数_隋心对账单定稿0514 2" xfId="11426"/>
    <cellStyle name="好_其他部门(按照总人口测算）—20080416_财力性转移支付2010年预算参考数" xfId="11427"/>
    <cellStyle name="好_其他部门(按照总人口测算）—20080416_财力性转移支付2010年预算参考数 2" xfId="11428"/>
    <cellStyle name="好_其他部门(按照总人口测算）—20080416_财力性转移支付2010年预算参考数_03_2010年各地区一般预算平衡表" xfId="11429"/>
    <cellStyle name="好_其他部门(按照总人口测算）—20080416_财力性转移支付2010年预算参考数_03_2010年各地区一般预算平衡表 2" xfId="11430"/>
    <cellStyle name="好_其他部门(按照总人口测算）—20080416_财力性转移支付2010年预算参考数_03_2010年各地区一般预算平衡表_2010年地方财政一般预算分级平衡情况表（汇总）0524" xfId="11431"/>
    <cellStyle name="好_其他部门(按照总人口测算）—20080416_财力性转移支付2010年预算参考数_03_2010年各地区一般预算平衡表_2010年地方财政一般预算分级平衡情况表（汇总）0524 2" xfId="11432"/>
    <cellStyle name="好_其他部门(按照总人口测算）—20080416_财力性转移支付2010年预算参考数_合并" xfId="11433"/>
    <cellStyle name="好_其他部门(按照总人口测算）—20080416_财力性转移支付2010年预算参考数_合并 2" xfId="11434"/>
    <cellStyle name="好_其他部门(按照总人口测算）—20080416_财力性转移支付2010年预算参考数_华东" xfId="11435"/>
    <cellStyle name="好_其他部门(按照总人口测算）—20080416_财力性转移支付2010年预算参考数_华东 2" xfId="11436"/>
    <cellStyle name="好_其他部门(按照总人口测算）—20080416_财力性转移支付2010年预算参考数_隋心对账单定稿0514" xfId="11437"/>
    <cellStyle name="好_其他部门(按照总人口测算）—20080416_财力性转移支付2010年预算参考数_隋心对账单定稿0514 2" xfId="11438"/>
    <cellStyle name="好_其他部门(按照总人口测算）—20080416_合并" xfId="11439"/>
    <cellStyle name="好_其他部门(按照总人口测算）—20080416_合并 2" xfId="11440"/>
    <cellStyle name="好_其他部门(按照总人口测算）—20080416_华东" xfId="11441"/>
    <cellStyle name="好_其他部门(按照总人口测算）—20080416_华东 2" xfId="11442"/>
    <cellStyle name="好_其他部门(按照总人口测算）—20080416_民生政策最低支出需求" xfId="11443"/>
    <cellStyle name="好_其他部门(按照总人口测算）—20080416_民生政策最低支出需求 2" xfId="11444"/>
    <cellStyle name="好_其他部门(按照总人口测算）—20080416_民生政策最低支出需求 3" xfId="11445"/>
    <cellStyle name="好_其他部门(按照总人口测算）—20080416_民生政策最低支出需求_03_2010年各地区一般预算平衡表" xfId="11446"/>
    <cellStyle name="好_其他部门(按照总人口测算）—20080416_民生政策最低支出需求_03_2010年各地区一般预算平衡表 2" xfId="11447"/>
    <cellStyle name="好_其他部门(按照总人口测算）—20080416_民生政策最低支出需求_03_2010年各地区一般预算平衡表_2010年地方财政一般预算分级平衡情况表（汇总）0524" xfId="11448"/>
    <cellStyle name="好_其他部门(按照总人口测算）—20080416_民生政策最低支出需求_03_2010年各地区一般预算平衡表_2010年地方财政一般预算分级平衡情况表（汇总）0524 2" xfId="11449"/>
    <cellStyle name="好_其他部门(按照总人口测算）—20080416_民生政策最低支出需求_财力性转移支付2010年预算参考数" xfId="11450"/>
    <cellStyle name="好_其他部门(按照总人口测算）—20080416_民生政策最低支出需求_财力性转移支付2010年预算参考数 2" xfId="11451"/>
    <cellStyle name="好_其他部门(按照总人口测算）—20080416_民生政策最低支出需求_财力性转移支付2010年预算参考数_03_2010年各地区一般预算平衡表" xfId="11452"/>
    <cellStyle name="好_其他部门(按照总人口测算）—20080416_民生政策最低支出需求_财力性转移支付2010年预算参考数_03_2010年各地区一般预算平衡表 2" xfId="11453"/>
    <cellStyle name="好_其他部门(按照总人口测算）—20080416_民生政策最低支出需求_财力性转移支付2010年预算参考数_03_2010年各地区一般预算平衡表_2010年地方财政一般预算分级平衡情况表（汇总）0524" xfId="11454"/>
    <cellStyle name="好_其他部门(按照总人口测算）—20080416_民生政策最低支出需求_财力性转移支付2010年预算参考数_03_2010年各地区一般预算平衡表_2010年地方财政一般预算分级平衡情况表（汇总）0524 2" xfId="11455"/>
    <cellStyle name="好_其他部门(按照总人口测算）—20080416_民生政策最低支出需求_财力性转移支付2010年预算参考数_合并" xfId="11456"/>
    <cellStyle name="好_其他部门(按照总人口测算）—20080416_民生政策最低支出需求_财力性转移支付2010年预算参考数_合并 2" xfId="11457"/>
    <cellStyle name="好_其他部门(按照总人口测算）—20080416_民生政策最低支出需求_财力性转移支付2010年预算参考数_华东" xfId="11458"/>
    <cellStyle name="好_其他部门(按照总人口测算）—20080416_民生政策最低支出需求_财力性转移支付2010年预算参考数_华东 2" xfId="11459"/>
    <cellStyle name="好_其他部门(按照总人口测算）—20080416_民生政策最低支出需求_财力性转移支付2010年预算参考数_隋心对账单定稿0514" xfId="11460"/>
    <cellStyle name="好_其他部门(按照总人口测算）—20080416_民生政策最低支出需求_财力性转移支付2010年预算参考数_隋心对账单定稿0514 2" xfId="11461"/>
    <cellStyle name="好_其他部门(按照总人口测算）—20080416_民生政策最低支出需求_合并" xfId="11462"/>
    <cellStyle name="好_其他部门(按照总人口测算）—20080416_民生政策最低支出需求_合并 2" xfId="11463"/>
    <cellStyle name="好_其他部门(按照总人口测算）—20080416_民生政策最低支出需求_华东" xfId="11464"/>
    <cellStyle name="好_其他部门(按照总人口测算）—20080416_民生政策最低支出需求_华东 2" xfId="11465"/>
    <cellStyle name="好_其他部门(按照总人口测算）—20080416_民生政策最低支出需求_隋心对账单定稿0514" xfId="11466"/>
    <cellStyle name="好_其他部门(按照总人口测算）—20080416_民生政策最低支出需求_隋心对账单定稿0514 2" xfId="11467"/>
    <cellStyle name="好_其他部门(按照总人口测算）—20080416_隋心对账单定稿0514" xfId="11468"/>
    <cellStyle name="好_其他部门(按照总人口测算）—20080416_隋心对账单定稿0514 2" xfId="11469"/>
    <cellStyle name="好_其他部门(按照总人口测算）—20080416_县市旗测算-新科目（含人口规模效应）" xfId="11470"/>
    <cellStyle name="好_其他部门(按照总人口测算）—20080416_县市旗测算-新科目（含人口规模效应） 2" xfId="11471"/>
    <cellStyle name="好_其他部门(按照总人口测算）—20080416_县市旗测算-新科目（含人口规模效应） 3" xfId="11472"/>
    <cellStyle name="好_其他部门(按照总人口测算）—20080416_县市旗测算-新科目（含人口规模效应）_03_2010年各地区一般预算平衡表" xfId="11473"/>
    <cellStyle name="好_其他部门(按照总人口测算）—20080416_县市旗测算-新科目（含人口规模效应）_03_2010年各地区一般预算平衡表 2" xfId="11474"/>
    <cellStyle name="好_其他部门(按照总人口测算）—20080416_县市旗测算-新科目（含人口规模效应）_03_2010年各地区一般预算平衡表_2010年地方财政一般预算分级平衡情况表（汇总）0524" xfId="11475"/>
    <cellStyle name="好_其他部门(按照总人口测算）—20080416_县市旗测算-新科目（含人口规模效应）_03_2010年各地区一般预算平衡表_2010年地方财政一般预算分级平衡情况表（汇总）0524 2" xfId="11476"/>
    <cellStyle name="好_其他部门(按照总人口测算）—20080416_县市旗测算-新科目（含人口规模效应）_财力性转移支付2010年预算参考数" xfId="11477"/>
    <cellStyle name="好_其他部门(按照总人口测算）—20080416_县市旗测算-新科目（含人口规模效应）_财力性转移支付2010年预算参考数 2" xfId="11478"/>
    <cellStyle name="好_其他部门(按照总人口测算）—20080416_县市旗测算-新科目（含人口规模效应）_财力性转移支付2010年预算参考数_03_2010年各地区一般预算平衡表" xfId="11479"/>
    <cellStyle name="好_其他部门(按照总人口测算）—20080416_县市旗测算-新科目（含人口规模效应）_财力性转移支付2010年预算参考数_03_2010年各地区一般预算平衡表 2" xfId="11480"/>
    <cellStyle name="好_其他部门(按照总人口测算）—20080416_县市旗测算-新科目（含人口规模效应）_财力性转移支付2010年预算参考数_03_2010年各地区一般预算平衡表_2010年地方财政一般预算分级平衡情况表（汇总）0524" xfId="11481"/>
    <cellStyle name="好_其他部门(按照总人口测算）—20080416_县市旗测算-新科目（含人口规模效应）_财力性转移支付2010年预算参考数_03_2010年各地区一般预算平衡表_2010年地方财政一般预算分级平衡情况表（汇总）0524 2" xfId="11482"/>
    <cellStyle name="好_其他部门(按照总人口测算）—20080416_县市旗测算-新科目（含人口规模效应）_财力性转移支付2010年预算参考数_合并" xfId="11483"/>
    <cellStyle name="好_其他部门(按照总人口测算）—20080416_县市旗测算-新科目（含人口规模效应）_财力性转移支付2010年预算参考数_合并 2" xfId="11484"/>
    <cellStyle name="好_其他部门(按照总人口测算）—20080416_县市旗测算-新科目（含人口规模效应）_财力性转移支付2010年预算参考数_华东" xfId="11485"/>
    <cellStyle name="好_其他部门(按照总人口测算）—20080416_县市旗测算-新科目（含人口规模效应）_财力性转移支付2010年预算参考数_华东 2" xfId="11486"/>
    <cellStyle name="好_其他部门(按照总人口测算）—20080416_县市旗测算-新科目（含人口规模效应）_财力性转移支付2010年预算参考数_隋心对账单定稿0514" xfId="11487"/>
    <cellStyle name="好_其他部门(按照总人口测算）—20080416_县市旗测算-新科目（含人口规模效应）_财力性转移支付2010年预算参考数_隋心对账单定稿0514 2" xfId="11488"/>
    <cellStyle name="好_其他部门(按照总人口测算）—20080416_县市旗测算-新科目（含人口规模效应）_合并" xfId="11489"/>
    <cellStyle name="好_其他部门(按照总人口测算）—20080416_县市旗测算-新科目（含人口规模效应）_合并 2" xfId="11490"/>
    <cellStyle name="好_其他部门(按照总人口测算）—20080416_县市旗测算-新科目（含人口规模效应）_华东" xfId="11491"/>
    <cellStyle name="好_其他部门(按照总人口测算）—20080416_县市旗测算-新科目（含人口规模效应）_华东 2" xfId="11492"/>
    <cellStyle name="好_其他部门(按照总人口测算）—20080416_县市旗测算-新科目（含人口规模效应）_隋心对账单定稿0514" xfId="11493"/>
    <cellStyle name="好_其他部门(按照总人口测算）—20080416_县市旗测算-新科目（含人口规模效应）_隋心对账单定稿0514 2" xfId="11494"/>
    <cellStyle name="好_青海 缺口县区测算(地方填报)" xfId="11495"/>
    <cellStyle name="好_青海 缺口县区测算(地方填报) 2" xfId="11496"/>
    <cellStyle name="好_青海 缺口县区测算(地方填报) 3" xfId="11497"/>
    <cellStyle name="好_青海 缺口县区测算(地方填报)_03_2010年各地区一般预算平衡表" xfId="11498"/>
    <cellStyle name="好_青海 缺口县区测算(地方填报)_03_2010年各地区一般预算平衡表 2" xfId="11499"/>
    <cellStyle name="好_青海 缺口县区测算(地方填报)_03_2010年各地区一般预算平衡表_2010年地方财政一般预算分级平衡情况表（汇总）0524" xfId="11500"/>
    <cellStyle name="好_青海 缺口县区测算(地方填报)_03_2010年各地区一般预算平衡表_2010年地方财政一般预算分级平衡情况表（汇总）0524 2" xfId="11501"/>
    <cellStyle name="好_青海 缺口县区测算(地方填报)_财力性转移支付2010年预算参考数" xfId="11502"/>
    <cellStyle name="好_青海 缺口县区测算(地方填报)_财力性转移支付2010年预算参考数 2" xfId="11503"/>
    <cellStyle name="好_青海 缺口县区测算(地方填报)_财力性转移支付2010年预算参考数_03_2010年各地区一般预算平衡表" xfId="11504"/>
    <cellStyle name="好_青海 缺口县区测算(地方填报)_财力性转移支付2010年预算参考数_03_2010年各地区一般预算平衡表 2" xfId="11505"/>
    <cellStyle name="好_青海 缺口县区测算(地方填报)_财力性转移支付2010年预算参考数_03_2010年各地区一般预算平衡表_2010年地方财政一般预算分级平衡情况表（汇总）0524" xfId="11506"/>
    <cellStyle name="好_青海 缺口县区测算(地方填报)_财力性转移支付2010年预算参考数_03_2010年各地区一般预算平衡表_2010年地方财政一般预算分级平衡情况表（汇总）0524 2" xfId="11507"/>
    <cellStyle name="好_青海 缺口县区测算(地方填报)_财力性转移支付2010年预算参考数_合并" xfId="11508"/>
    <cellStyle name="好_青海 缺口县区测算(地方填报)_财力性转移支付2010年预算参考数_合并 2" xfId="11509"/>
    <cellStyle name="好_青海 缺口县区测算(地方填报)_财力性转移支付2010年预算参考数_华东" xfId="11510"/>
    <cellStyle name="好_青海 缺口县区测算(地方填报)_财力性转移支付2010年预算参考数_华东 2" xfId="11511"/>
    <cellStyle name="好_青海 缺口县区测算(地方填报)_财力性转移支付2010年预算参考数_隋心对账单定稿0514" xfId="11512"/>
    <cellStyle name="好_青海 缺口县区测算(地方填报)_财力性转移支付2010年预算参考数_隋心对账单定稿0514 2" xfId="11513"/>
    <cellStyle name="好_青海 缺口县区测算(地方填报)_合并" xfId="11514"/>
    <cellStyle name="好_青海 缺口县区测算(地方填报)_合并 2" xfId="11515"/>
    <cellStyle name="好_青海 缺口县区测算(地方填报)_华东" xfId="11516"/>
    <cellStyle name="好_青海 缺口县区测算(地方填报)_华东 2" xfId="11517"/>
    <cellStyle name="好_青海 缺口县区测算(地方填报)_隋心对账单定稿0514" xfId="11518"/>
    <cellStyle name="好_青海 缺口县区测算(地方填报)_隋心对账单定稿0514 2" xfId="11519"/>
    <cellStyle name="好_缺口县区测算" xfId="11520"/>
    <cellStyle name="好_缺口县区测算 2" xfId="11521"/>
    <cellStyle name="好_缺口县区测算 3" xfId="11522"/>
    <cellStyle name="好_缺口县区测算（11.13）" xfId="11523"/>
    <cellStyle name="好_缺口县区测算（11.13） 2" xfId="11524"/>
    <cellStyle name="好_缺口县区测算（11.13） 3" xfId="11525"/>
    <cellStyle name="好_缺口县区测算（11.13）_03_2010年各地区一般预算平衡表" xfId="11526"/>
    <cellStyle name="好_缺口县区测算（11.13）_03_2010年各地区一般预算平衡表 2" xfId="11527"/>
    <cellStyle name="好_缺口县区测算（11.13）_03_2010年各地区一般预算平衡表_2010年地方财政一般预算分级平衡情况表（汇总）0524" xfId="11528"/>
    <cellStyle name="好_缺口县区测算（11.13）_03_2010年各地区一般预算平衡表_2010年地方财政一般预算分级平衡情况表（汇总）0524 2" xfId="11529"/>
    <cellStyle name="好_缺口县区测算（11.13）_财力性转移支付2010年预算参考数" xfId="11530"/>
    <cellStyle name="好_缺口县区测算（11.13）_财力性转移支付2010年预算参考数 2" xfId="11531"/>
    <cellStyle name="好_缺口县区测算（11.13）_财力性转移支付2010年预算参考数_03_2010年各地区一般预算平衡表" xfId="11532"/>
    <cellStyle name="好_缺口县区测算（11.13）_财力性转移支付2010年预算参考数_03_2010年各地区一般预算平衡表 2" xfId="11533"/>
    <cellStyle name="好_缺口县区测算（11.13）_财力性转移支付2010年预算参考数_03_2010年各地区一般预算平衡表_2010年地方财政一般预算分级平衡情况表（汇总）0524" xfId="11534"/>
    <cellStyle name="好_缺口县区测算（11.13）_财力性转移支付2010年预算参考数_03_2010年各地区一般预算平衡表_2010年地方财政一般预算分级平衡情况表（汇总）0524 2" xfId="11535"/>
    <cellStyle name="好_缺口县区测算（11.13）_财力性转移支付2010年预算参考数_合并" xfId="11536"/>
    <cellStyle name="好_缺口县区测算（11.13）_财力性转移支付2010年预算参考数_合并 2" xfId="11537"/>
    <cellStyle name="好_缺口县区测算（11.13）_财力性转移支付2010年预算参考数_华东" xfId="11538"/>
    <cellStyle name="好_缺口县区测算（11.13）_财力性转移支付2010年预算参考数_华东 2" xfId="11539"/>
    <cellStyle name="好_缺口县区测算（11.13）_财力性转移支付2010年预算参考数_隋心对账单定稿0514" xfId="11540"/>
    <cellStyle name="好_缺口县区测算（11.13）_财力性转移支付2010年预算参考数_隋心对账单定稿0514 2" xfId="11541"/>
    <cellStyle name="好_缺口县区测算（11.13）_合并" xfId="11542"/>
    <cellStyle name="好_缺口县区测算（11.13）_合并 2" xfId="11543"/>
    <cellStyle name="好_缺口县区测算（11.13）_华东" xfId="11544"/>
    <cellStyle name="好_缺口县区测算（11.13）_华东 2" xfId="11545"/>
    <cellStyle name="好_缺口县区测算（11.13）_隋心对账单定稿0514" xfId="11546"/>
    <cellStyle name="好_缺口县区测算（11.13）_隋心对账单定稿0514 2" xfId="11547"/>
    <cellStyle name="好_缺口县区测算(按2007支出增长25%测算)" xfId="11548"/>
    <cellStyle name="好_缺口县区测算(按2007支出增长25%测算) 2" xfId="11549"/>
    <cellStyle name="好_缺口县区测算(按2007支出增长25%测算) 3" xfId="11550"/>
    <cellStyle name="好_缺口县区测算(按2007支出增长25%测算)_03_2010年各地区一般预算平衡表" xfId="11551"/>
    <cellStyle name="好_缺口县区测算(按2007支出增长25%测算)_03_2010年各地区一般预算平衡表 2" xfId="11552"/>
    <cellStyle name="好_缺口县区测算(按2007支出增长25%测算)_03_2010年各地区一般预算平衡表_2010年地方财政一般预算分级平衡情况表（汇总）0524" xfId="11553"/>
    <cellStyle name="好_缺口县区测算(按2007支出增长25%测算)_03_2010年各地区一般预算平衡表_2010年地方财政一般预算分级平衡情况表（汇总）0524 2" xfId="11554"/>
    <cellStyle name="好_缺口县区测算(按2007支出增长25%测算)_财力性转移支付2010年预算参考数" xfId="11555"/>
    <cellStyle name="好_缺口县区测算(按2007支出增长25%测算)_财力性转移支付2010年预算参考数 2" xfId="11556"/>
    <cellStyle name="好_缺口县区测算(按2007支出增长25%测算)_财力性转移支付2010年预算参考数_03_2010年各地区一般预算平衡表" xfId="11557"/>
    <cellStyle name="好_缺口县区测算(按2007支出增长25%测算)_财力性转移支付2010年预算参考数_03_2010年各地区一般预算平衡表 2" xfId="11558"/>
    <cellStyle name="好_缺口县区测算(按2007支出增长25%测算)_财力性转移支付2010年预算参考数_03_2010年各地区一般预算平衡表_2010年地方财政一般预算分级平衡情况表（汇总）0524" xfId="11559"/>
    <cellStyle name="好_缺口县区测算(按2007支出增长25%测算)_财力性转移支付2010年预算参考数_03_2010年各地区一般预算平衡表_2010年地方财政一般预算分级平衡情况表（汇总）0524 2" xfId="11560"/>
    <cellStyle name="好_缺口县区测算(按2007支出增长25%测算)_财力性转移支付2010年预算参考数_合并" xfId="11561"/>
    <cellStyle name="好_缺口县区测算(按2007支出增长25%测算)_财力性转移支付2010年预算参考数_合并 2" xfId="11562"/>
    <cellStyle name="好_缺口县区测算(按2007支出增长25%测算)_财力性转移支付2010年预算参考数_华东" xfId="11563"/>
    <cellStyle name="好_缺口县区测算(按2007支出增长25%测算)_财力性转移支付2010年预算参考数_华东 2" xfId="11564"/>
    <cellStyle name="好_缺口县区测算(按2007支出增长25%测算)_财力性转移支付2010年预算参考数_隋心对账单定稿0514" xfId="11565"/>
    <cellStyle name="好_缺口县区测算(按2007支出增长25%测算)_财力性转移支付2010年预算参考数_隋心对账单定稿0514 2" xfId="11566"/>
    <cellStyle name="好_缺口县区测算(按2007支出增长25%测算)_合并" xfId="11567"/>
    <cellStyle name="好_缺口县区测算(按2007支出增长25%测算)_合并 2" xfId="11568"/>
    <cellStyle name="好_缺口县区测算(按2007支出增长25%测算)_华东" xfId="11569"/>
    <cellStyle name="好_缺口县区测算(按2007支出增长25%测算)_华东 2" xfId="11570"/>
    <cellStyle name="好_缺口县区测算(按2007支出增长25%测算)_隋心对账单定稿0514" xfId="11571"/>
    <cellStyle name="好_缺口县区测算(按2007支出增长25%测算)_隋心对账单定稿0514 2" xfId="11572"/>
    <cellStyle name="好_缺口县区测算(按核定人数)" xfId="11573"/>
    <cellStyle name="好_缺口县区测算(按核定人数) 2" xfId="11574"/>
    <cellStyle name="好_缺口县区测算(按核定人数) 3" xfId="11575"/>
    <cellStyle name="好_缺口县区测算(按核定人数)_03_2010年各地区一般预算平衡表" xfId="11576"/>
    <cellStyle name="好_缺口县区测算(按核定人数)_03_2010年各地区一般预算平衡表 2" xfId="11577"/>
    <cellStyle name="好_缺口县区测算(按核定人数)_03_2010年各地区一般预算平衡表_2010年地方财政一般预算分级平衡情况表（汇总）0524" xfId="11578"/>
    <cellStyle name="好_缺口县区测算(按核定人数)_03_2010年各地区一般预算平衡表_2010年地方财政一般预算分级平衡情况表（汇总）0524 2" xfId="11579"/>
    <cellStyle name="好_缺口县区测算(按核定人数)_财力性转移支付2010年预算参考数" xfId="11580"/>
    <cellStyle name="好_缺口县区测算(按核定人数)_财力性转移支付2010年预算参考数 2" xfId="11581"/>
    <cellStyle name="好_缺口县区测算(按核定人数)_财力性转移支付2010年预算参考数_03_2010年各地区一般预算平衡表" xfId="11582"/>
    <cellStyle name="好_缺口县区测算(按核定人数)_财力性转移支付2010年预算参考数_03_2010年各地区一般预算平衡表 2" xfId="11583"/>
    <cellStyle name="好_缺口县区测算(按核定人数)_财力性转移支付2010年预算参考数_03_2010年各地区一般预算平衡表_2010年地方财政一般预算分级平衡情况表（汇总）0524" xfId="11584"/>
    <cellStyle name="好_缺口县区测算(按核定人数)_财力性转移支付2010年预算参考数_03_2010年各地区一般预算平衡表_2010年地方财政一般预算分级平衡情况表（汇总）0524 2" xfId="11585"/>
    <cellStyle name="好_缺口县区测算(按核定人数)_财力性转移支付2010年预算参考数_合并" xfId="11586"/>
    <cellStyle name="好_缺口县区测算(按核定人数)_财力性转移支付2010年预算参考数_合并 2" xfId="11587"/>
    <cellStyle name="好_缺口县区测算(按核定人数)_财力性转移支付2010年预算参考数_华东" xfId="11588"/>
    <cellStyle name="好_缺口县区测算(按核定人数)_财力性转移支付2010年预算参考数_华东 2" xfId="11589"/>
    <cellStyle name="好_缺口县区测算(按核定人数)_财力性转移支付2010年预算参考数_隋心对账单定稿0514" xfId="11590"/>
    <cellStyle name="好_缺口县区测算(按核定人数)_财力性转移支付2010年预算参考数_隋心对账单定稿0514 2" xfId="11591"/>
    <cellStyle name="好_缺口县区测算(按核定人数)_合并" xfId="11592"/>
    <cellStyle name="好_缺口县区测算(按核定人数)_合并 2" xfId="11593"/>
    <cellStyle name="好_缺口县区测算(按核定人数)_华东" xfId="11594"/>
    <cellStyle name="好_缺口县区测算(按核定人数)_华东 2" xfId="11595"/>
    <cellStyle name="好_缺口县区测算(按核定人数)_隋心对账单定稿0514" xfId="11596"/>
    <cellStyle name="好_缺口县区测算(按核定人数)_隋心对账单定稿0514 2" xfId="11597"/>
    <cellStyle name="好_缺口县区测算(财政部标准)" xfId="11598"/>
    <cellStyle name="好_缺口县区测算(财政部标准) 2" xfId="11599"/>
    <cellStyle name="好_缺口县区测算(财政部标准) 3" xfId="11600"/>
    <cellStyle name="好_缺口县区测算(财政部标准)_03_2010年各地区一般预算平衡表" xfId="11601"/>
    <cellStyle name="好_缺口县区测算(财政部标准)_03_2010年各地区一般预算平衡表 2" xfId="11602"/>
    <cellStyle name="好_缺口县区测算(财政部标准)_03_2010年各地区一般预算平衡表_2010年地方财政一般预算分级平衡情况表（汇总）0524" xfId="11603"/>
    <cellStyle name="好_缺口县区测算(财政部标准)_03_2010年各地区一般预算平衡表_2010年地方财政一般预算分级平衡情况表（汇总）0524 2" xfId="11604"/>
    <cellStyle name="好_缺口县区测算(财政部标准)_财力性转移支付2010年预算参考数" xfId="11605"/>
    <cellStyle name="好_缺口县区测算(财政部标准)_财力性转移支付2010年预算参考数 2" xfId="11606"/>
    <cellStyle name="好_缺口县区测算(财政部标准)_财力性转移支付2010年预算参考数_03_2010年各地区一般预算平衡表" xfId="11607"/>
    <cellStyle name="好_缺口县区测算(财政部标准)_财力性转移支付2010年预算参考数_03_2010年各地区一般预算平衡表 2" xfId="11608"/>
    <cellStyle name="好_缺口县区测算(财政部标准)_财力性转移支付2010年预算参考数_03_2010年各地区一般预算平衡表_2010年地方财政一般预算分级平衡情况表（汇总）0524" xfId="11609"/>
    <cellStyle name="好_缺口县区测算(财政部标准)_财力性转移支付2010年预算参考数_03_2010年各地区一般预算平衡表_2010年地方财政一般预算分级平衡情况表（汇总）0524 2" xfId="11610"/>
    <cellStyle name="好_缺口县区测算(财政部标准)_财力性转移支付2010年预算参考数_合并" xfId="11611"/>
    <cellStyle name="好_缺口县区测算(财政部标准)_财力性转移支付2010年预算参考数_合并 2" xfId="11612"/>
    <cellStyle name="好_缺口县区测算(财政部标准)_财力性转移支付2010年预算参考数_华东" xfId="11613"/>
    <cellStyle name="好_缺口县区测算(财政部标准)_财力性转移支付2010年预算参考数_华东 2" xfId="11614"/>
    <cellStyle name="好_缺口县区测算(财政部标准)_财力性转移支付2010年预算参考数_隋心对账单定稿0514" xfId="11615"/>
    <cellStyle name="好_缺口县区测算(财政部标准)_财力性转移支付2010年预算参考数_隋心对账单定稿0514 2" xfId="11616"/>
    <cellStyle name="好_缺口县区测算(财政部标准)_合并" xfId="11617"/>
    <cellStyle name="好_缺口县区测算(财政部标准)_合并 2" xfId="11618"/>
    <cellStyle name="好_缺口县区测算(财政部标准)_华东" xfId="11619"/>
    <cellStyle name="好_缺口县区测算(财政部标准)_华东 2" xfId="11620"/>
    <cellStyle name="好_缺口县区测算(财政部标准)_隋心对账单定稿0514" xfId="11621"/>
    <cellStyle name="好_缺口县区测算(财政部标准)_隋心对账单定稿0514 2" xfId="11622"/>
    <cellStyle name="好_缺口县区测算_03_2010年各地区一般预算平衡表" xfId="11623"/>
    <cellStyle name="好_缺口县区测算_03_2010年各地区一般预算平衡表 2" xfId="11624"/>
    <cellStyle name="好_缺口县区测算_03_2010年各地区一般预算平衡表_2010年地方财政一般预算分级平衡情况表（汇总）0524" xfId="11625"/>
    <cellStyle name="好_缺口县区测算_03_2010年各地区一般预算平衡表_2010年地方财政一般预算分级平衡情况表（汇总）0524 2" xfId="11626"/>
    <cellStyle name="好_缺口县区测算_财力性转移支付2010年预算参考数" xfId="11627"/>
    <cellStyle name="好_缺口县区测算_财力性转移支付2010年预算参考数 2" xfId="11628"/>
    <cellStyle name="好_缺口县区测算_财力性转移支付2010年预算参考数_03_2010年各地区一般预算平衡表" xfId="11629"/>
    <cellStyle name="好_缺口县区测算_财力性转移支付2010年预算参考数_03_2010年各地区一般预算平衡表 2" xfId="11630"/>
    <cellStyle name="好_缺口县区测算_财力性转移支付2010年预算参考数_03_2010年各地区一般预算平衡表_2010年地方财政一般预算分级平衡情况表（汇总）0524" xfId="11631"/>
    <cellStyle name="好_缺口县区测算_财力性转移支付2010年预算参考数_03_2010年各地区一般预算平衡表_2010年地方财政一般预算分级平衡情况表（汇总）0524 2" xfId="11632"/>
    <cellStyle name="好_缺口县区测算_财力性转移支付2010年预算参考数_合并" xfId="11633"/>
    <cellStyle name="好_缺口县区测算_财力性转移支付2010年预算参考数_合并 2" xfId="11634"/>
    <cellStyle name="好_缺口县区测算_财力性转移支付2010年预算参考数_华东" xfId="11635"/>
    <cellStyle name="好_缺口县区测算_财力性转移支付2010年预算参考数_华东 2" xfId="11636"/>
    <cellStyle name="好_缺口县区测算_财力性转移支付2010年预算参考数_隋心对账单定稿0514" xfId="11637"/>
    <cellStyle name="好_缺口县区测算_财力性转移支付2010年预算参考数_隋心对账单定稿0514 2" xfId="11638"/>
    <cellStyle name="好_缺口县区测算_合并" xfId="11639"/>
    <cellStyle name="好_缺口县区测算_合并 2" xfId="11640"/>
    <cellStyle name="好_缺口县区测算_华东" xfId="11641"/>
    <cellStyle name="好_缺口县区测算_华东 2" xfId="11642"/>
    <cellStyle name="好_缺口县区测算_隋心对账单定稿0514" xfId="11643"/>
    <cellStyle name="好_缺口县区测算_隋心对账单定稿0514 2" xfId="11644"/>
    <cellStyle name="好_缺口消化情况" xfId="11645"/>
    <cellStyle name="好_人员工资和公用经费" xfId="11646"/>
    <cellStyle name="好_人员工资和公用经费 2" xfId="11647"/>
    <cellStyle name="好_人员工资和公用经费 3" xfId="11648"/>
    <cellStyle name="好_人员工资和公用经费_03_2010年各地区一般预算平衡表" xfId="11649"/>
    <cellStyle name="好_人员工资和公用经费_03_2010年各地区一般预算平衡表 2" xfId="11650"/>
    <cellStyle name="好_人员工资和公用经费_03_2010年各地区一般预算平衡表_2010年地方财政一般预算分级平衡情况表（汇总）0524" xfId="11651"/>
    <cellStyle name="好_人员工资和公用经费_03_2010年各地区一般预算平衡表_2010年地方财政一般预算分级平衡情况表（汇总）0524 2" xfId="11652"/>
    <cellStyle name="好_人员工资和公用经费_财力性转移支付2010年预算参考数" xfId="11653"/>
    <cellStyle name="好_人员工资和公用经费_财力性转移支付2010年预算参考数 2" xfId="11654"/>
    <cellStyle name="好_人员工资和公用经费_财力性转移支付2010年预算参考数_03_2010年各地区一般预算平衡表" xfId="11655"/>
    <cellStyle name="好_人员工资和公用经费_财力性转移支付2010年预算参考数_03_2010年各地区一般预算平衡表 2" xfId="11656"/>
    <cellStyle name="好_人员工资和公用经费_财力性转移支付2010年预算参考数_03_2010年各地区一般预算平衡表_2010年地方财政一般预算分级平衡情况表（汇总）0524" xfId="11657"/>
    <cellStyle name="好_人员工资和公用经费_财力性转移支付2010年预算参考数_03_2010年各地区一般预算平衡表_2010年地方财政一般预算分级平衡情况表（汇总）0524 2" xfId="11658"/>
    <cellStyle name="好_人员工资和公用经费_财力性转移支付2010年预算参考数_合并" xfId="11659"/>
    <cellStyle name="好_人员工资和公用经费_财力性转移支付2010年预算参考数_合并 2" xfId="11660"/>
    <cellStyle name="好_人员工资和公用经费_财力性转移支付2010年预算参考数_华东" xfId="11661"/>
    <cellStyle name="好_人员工资和公用经费_财力性转移支付2010年预算参考数_华东 2" xfId="11662"/>
    <cellStyle name="好_人员工资和公用经费_财力性转移支付2010年预算参考数_隋心对账单定稿0514" xfId="11663"/>
    <cellStyle name="好_人员工资和公用经费_财力性转移支付2010年预算参考数_隋心对账单定稿0514 2" xfId="11664"/>
    <cellStyle name="好_人员工资和公用经费_合并" xfId="11665"/>
    <cellStyle name="好_人员工资和公用经费_合并 2" xfId="11666"/>
    <cellStyle name="好_人员工资和公用经费_华东" xfId="11667"/>
    <cellStyle name="好_人员工资和公用经费_华东 2" xfId="11668"/>
    <cellStyle name="好_人员工资和公用经费_隋心对账单定稿0514" xfId="11669"/>
    <cellStyle name="好_人员工资和公用经费_隋心对账单定稿0514 2" xfId="11670"/>
    <cellStyle name="好_人员工资和公用经费2" xfId="11671"/>
    <cellStyle name="好_人员工资和公用经费2 2" xfId="11672"/>
    <cellStyle name="好_人员工资和公用经费2 3" xfId="11673"/>
    <cellStyle name="好_人员工资和公用经费2_03_2010年各地区一般预算平衡表" xfId="11674"/>
    <cellStyle name="好_人员工资和公用经费2_03_2010年各地区一般预算平衡表 2" xfId="11675"/>
    <cellStyle name="好_人员工资和公用经费2_03_2010年各地区一般预算平衡表_2010年地方财政一般预算分级平衡情况表（汇总）0524" xfId="11676"/>
    <cellStyle name="好_人员工资和公用经费2_03_2010年各地区一般预算平衡表_2010年地方财政一般预算分级平衡情况表（汇总）0524 2" xfId="11677"/>
    <cellStyle name="好_人员工资和公用经费2_财力性转移支付2010年预算参考数" xfId="11678"/>
    <cellStyle name="好_人员工资和公用经费2_财力性转移支付2010年预算参考数 2" xfId="11679"/>
    <cellStyle name="好_人员工资和公用经费2_财力性转移支付2010年预算参考数_03_2010年各地区一般预算平衡表" xfId="11680"/>
    <cellStyle name="好_人员工资和公用经费2_财力性转移支付2010年预算参考数_03_2010年各地区一般预算平衡表 2" xfId="11681"/>
    <cellStyle name="好_人员工资和公用经费2_财力性转移支付2010年预算参考数_03_2010年各地区一般预算平衡表_2010年地方财政一般预算分级平衡情况表（汇总）0524" xfId="11682"/>
    <cellStyle name="好_人员工资和公用经费2_财力性转移支付2010年预算参考数_03_2010年各地区一般预算平衡表_2010年地方财政一般预算分级平衡情况表（汇总）0524 2" xfId="11683"/>
    <cellStyle name="好_人员工资和公用经费2_财力性转移支付2010年预算参考数_合并" xfId="11684"/>
    <cellStyle name="好_人员工资和公用经费2_财力性转移支付2010年预算参考数_合并 2" xfId="11685"/>
    <cellStyle name="好_人员工资和公用经费2_财力性转移支付2010年预算参考数_华东" xfId="11686"/>
    <cellStyle name="好_人员工资和公用经费2_财力性转移支付2010年预算参考数_华东 2" xfId="11687"/>
    <cellStyle name="好_人员工资和公用经费2_财力性转移支付2010年预算参考数_隋心对账单定稿0514" xfId="11688"/>
    <cellStyle name="好_人员工资和公用经费2_财力性转移支付2010年预算参考数_隋心对账单定稿0514 2" xfId="11689"/>
    <cellStyle name="好_人员工资和公用经费2_合并" xfId="11690"/>
    <cellStyle name="好_人员工资和公用经费2_合并 2" xfId="11691"/>
    <cellStyle name="好_人员工资和公用经费2_华东" xfId="11692"/>
    <cellStyle name="好_人员工资和公用经费2_华东 2" xfId="11693"/>
    <cellStyle name="好_人员工资和公用经费2_隋心对账单定稿0514" xfId="11694"/>
    <cellStyle name="好_人员工资和公用经费2_隋心对账单定稿0514 2" xfId="11695"/>
    <cellStyle name="好_人员工资和公用经费3" xfId="11696"/>
    <cellStyle name="好_人员工资和公用经费3 2" xfId="11697"/>
    <cellStyle name="好_人员工资和公用经费3 3" xfId="11698"/>
    <cellStyle name="好_人员工资和公用经费3_03_2010年各地区一般预算平衡表" xfId="11699"/>
    <cellStyle name="好_人员工资和公用经费3_03_2010年各地区一般预算平衡表 2" xfId="11700"/>
    <cellStyle name="好_人员工资和公用经费3_03_2010年各地区一般预算平衡表_2010年地方财政一般预算分级平衡情况表（汇总）0524" xfId="11701"/>
    <cellStyle name="好_人员工资和公用经费3_03_2010年各地区一般预算平衡表_2010年地方财政一般预算分级平衡情况表（汇总）0524 2" xfId="11702"/>
    <cellStyle name="好_人员工资和公用经费3_财力性转移支付2010年预算参考数" xfId="11703"/>
    <cellStyle name="好_人员工资和公用经费3_财力性转移支付2010年预算参考数 2" xfId="11704"/>
    <cellStyle name="好_人员工资和公用经费3_财力性转移支付2010年预算参考数_03_2010年各地区一般预算平衡表" xfId="11705"/>
    <cellStyle name="好_人员工资和公用经费3_财力性转移支付2010年预算参考数_03_2010年各地区一般预算平衡表 2" xfId="11706"/>
    <cellStyle name="好_人员工资和公用经费3_财力性转移支付2010年预算参考数_03_2010年各地区一般预算平衡表_2010年地方财政一般预算分级平衡情况表（汇总）0524" xfId="11707"/>
    <cellStyle name="好_人员工资和公用经费3_财力性转移支付2010年预算参考数_03_2010年各地区一般预算平衡表_2010年地方财政一般预算分级平衡情况表（汇总）0524 2" xfId="11708"/>
    <cellStyle name="好_人员工资和公用经费3_财力性转移支付2010年预算参考数_合并" xfId="11709"/>
    <cellStyle name="好_人员工资和公用经费3_财力性转移支付2010年预算参考数_合并 2" xfId="11710"/>
    <cellStyle name="好_人员工资和公用经费3_财力性转移支付2010年预算参考数_华东" xfId="11711"/>
    <cellStyle name="好_人员工资和公用经费3_财力性转移支付2010年预算参考数_华东 2" xfId="11712"/>
    <cellStyle name="好_人员工资和公用经费3_财力性转移支付2010年预算参考数_隋心对账单定稿0514" xfId="11713"/>
    <cellStyle name="好_人员工资和公用经费3_财力性转移支付2010年预算参考数_隋心对账单定稿0514 2" xfId="11714"/>
    <cellStyle name="好_人员工资和公用经费3_合并" xfId="11715"/>
    <cellStyle name="好_人员工资和公用经费3_合并 2" xfId="11716"/>
    <cellStyle name="好_人员工资和公用经费3_华东" xfId="11717"/>
    <cellStyle name="好_人员工资和公用经费3_华东 2" xfId="11718"/>
    <cellStyle name="好_人员工资和公用经费3_隋心对账单定稿0514" xfId="11719"/>
    <cellStyle name="好_人员工资和公用经费3_隋心对账单定稿0514 2" xfId="11720"/>
    <cellStyle name="好_日喀则定结县四个边贸互市点（1）" xfId="11721"/>
    <cellStyle name="好_日喀则定结县四个边贸互市点（1） 2" xfId="11722"/>
    <cellStyle name="好_日喀则康马涅如边贸市场设施改善项目（4）" xfId="11723"/>
    <cellStyle name="好_日喀则康马涅如边贸市场设施改善项目（4） 2" xfId="11724"/>
    <cellStyle name="好_山东省民生支出标准" xfId="11725"/>
    <cellStyle name="好_山东省民生支出标准 2" xfId="11726"/>
    <cellStyle name="好_山东省民生支出标准 3" xfId="11727"/>
    <cellStyle name="好_山东省民生支出标准_03_2010年各地区一般预算平衡表" xfId="11728"/>
    <cellStyle name="好_山东省民生支出标准_03_2010年各地区一般预算平衡表 2" xfId="11729"/>
    <cellStyle name="好_山东省民生支出标准_03_2010年各地区一般预算平衡表_2010年地方财政一般预算分级平衡情况表（汇总）0524" xfId="11730"/>
    <cellStyle name="好_山东省民生支出标准_03_2010年各地区一般预算平衡表_2010年地方财政一般预算分级平衡情况表（汇总）0524 2" xfId="11731"/>
    <cellStyle name="好_山东省民生支出标准_财力性转移支付2010年预算参考数" xfId="11732"/>
    <cellStyle name="好_山东省民生支出标准_财力性转移支付2010年预算参考数 2" xfId="11733"/>
    <cellStyle name="好_山东省民生支出标准_财力性转移支付2010年预算参考数_03_2010年各地区一般预算平衡表" xfId="11734"/>
    <cellStyle name="好_山东省民生支出标准_财力性转移支付2010年预算参考数_03_2010年各地区一般预算平衡表 2" xfId="11735"/>
    <cellStyle name="好_山东省民生支出标准_财力性转移支付2010年预算参考数_03_2010年各地区一般预算平衡表_2010年地方财政一般预算分级平衡情况表（汇总）0524" xfId="11736"/>
    <cellStyle name="好_山东省民生支出标准_财力性转移支付2010年预算参考数_03_2010年各地区一般预算平衡表_2010年地方财政一般预算分级平衡情况表（汇总）0524 2" xfId="11737"/>
    <cellStyle name="好_山东省民生支出标准_财力性转移支付2010年预算参考数_合并" xfId="11738"/>
    <cellStyle name="好_山东省民生支出标准_财力性转移支付2010年预算参考数_合并 2" xfId="11739"/>
    <cellStyle name="好_山东省民生支出标准_财力性转移支付2010年预算参考数_华东" xfId="11740"/>
    <cellStyle name="好_山东省民生支出标准_财力性转移支付2010年预算参考数_华东 2" xfId="11741"/>
    <cellStyle name="好_山东省民生支出标准_财力性转移支付2010年预算参考数_隋心对账单定稿0514" xfId="11742"/>
    <cellStyle name="好_山东省民生支出标准_财力性转移支付2010年预算参考数_隋心对账单定稿0514 2" xfId="11743"/>
    <cellStyle name="好_山东省民生支出标准_合并" xfId="11744"/>
    <cellStyle name="好_山东省民生支出标准_合并 2" xfId="11745"/>
    <cellStyle name="好_山东省民生支出标准_华东" xfId="11746"/>
    <cellStyle name="好_山东省民生支出标准_华东 2" xfId="11747"/>
    <cellStyle name="好_山东省民生支出标准_隋心对账单定稿0514" xfId="11748"/>
    <cellStyle name="好_山东省民生支出标准_隋心对账单定稿0514 2" xfId="11749"/>
    <cellStyle name="好_市辖区测算20080510" xfId="11750"/>
    <cellStyle name="好_市辖区测算20080510 2" xfId="11751"/>
    <cellStyle name="好_市辖区测算20080510 3" xfId="11752"/>
    <cellStyle name="好_市辖区测算20080510_03_2010年各地区一般预算平衡表" xfId="11753"/>
    <cellStyle name="好_市辖区测算20080510_03_2010年各地区一般预算平衡表 2" xfId="11754"/>
    <cellStyle name="好_市辖区测算20080510_03_2010年各地区一般预算平衡表_2010年地方财政一般预算分级平衡情况表（汇总）0524" xfId="11755"/>
    <cellStyle name="好_市辖区测算20080510_03_2010年各地区一般预算平衡表_2010年地方财政一般预算分级平衡情况表（汇总）0524 2" xfId="11756"/>
    <cellStyle name="好_市辖区测算20080510_不含人员经费系数" xfId="11757"/>
    <cellStyle name="好_市辖区测算20080510_不含人员经费系数 2" xfId="11758"/>
    <cellStyle name="好_市辖区测算20080510_不含人员经费系数 3" xfId="11759"/>
    <cellStyle name="好_市辖区测算20080510_不含人员经费系数_03_2010年各地区一般预算平衡表" xfId="11760"/>
    <cellStyle name="好_市辖区测算20080510_不含人员经费系数_03_2010年各地区一般预算平衡表 2" xfId="11761"/>
    <cellStyle name="好_市辖区测算20080510_不含人员经费系数_03_2010年各地区一般预算平衡表_2010年地方财政一般预算分级平衡情况表（汇总）0524" xfId="11762"/>
    <cellStyle name="好_市辖区测算20080510_不含人员经费系数_03_2010年各地区一般预算平衡表_2010年地方财政一般预算分级平衡情况表（汇总）0524 2" xfId="11763"/>
    <cellStyle name="好_市辖区测算20080510_不含人员经费系数_财力性转移支付2010年预算参考数" xfId="11764"/>
    <cellStyle name="好_市辖区测算20080510_不含人员经费系数_财力性转移支付2010年预算参考数 2" xfId="11765"/>
    <cellStyle name="好_市辖区测算20080510_不含人员经费系数_财力性转移支付2010年预算参考数_03_2010年各地区一般预算平衡表" xfId="11766"/>
    <cellStyle name="好_市辖区测算20080510_不含人员经费系数_财力性转移支付2010年预算参考数_03_2010年各地区一般预算平衡表 2" xfId="11767"/>
    <cellStyle name="好_市辖区测算20080510_不含人员经费系数_财力性转移支付2010年预算参考数_03_2010年各地区一般预算平衡表_2010年地方财政一般预算分级平衡情况表（汇总）0524" xfId="11768"/>
    <cellStyle name="好_市辖区测算20080510_不含人员经费系数_财力性转移支付2010年预算参考数_03_2010年各地区一般预算平衡表_2010年地方财政一般预算分级平衡情况表（汇总）0524 2" xfId="11769"/>
    <cellStyle name="好_市辖区测算20080510_不含人员经费系数_财力性转移支付2010年预算参考数_合并" xfId="11770"/>
    <cellStyle name="好_市辖区测算20080510_不含人员经费系数_财力性转移支付2010年预算参考数_合并 2" xfId="11771"/>
    <cellStyle name="好_市辖区测算20080510_不含人员经费系数_财力性转移支付2010年预算参考数_华东" xfId="11772"/>
    <cellStyle name="好_市辖区测算20080510_不含人员经费系数_财力性转移支付2010年预算参考数_华东 2" xfId="11773"/>
    <cellStyle name="好_市辖区测算20080510_不含人员经费系数_财力性转移支付2010年预算参考数_隋心对账单定稿0514" xfId="11774"/>
    <cellStyle name="好_市辖区测算20080510_不含人员经费系数_财力性转移支付2010年预算参考数_隋心对账单定稿0514 2" xfId="11775"/>
    <cellStyle name="好_市辖区测算20080510_不含人员经费系数_合并" xfId="11776"/>
    <cellStyle name="好_市辖区测算20080510_不含人员经费系数_合并 2" xfId="11777"/>
    <cellStyle name="好_市辖区测算20080510_不含人员经费系数_华东" xfId="11778"/>
    <cellStyle name="好_市辖区测算20080510_不含人员经费系数_华东 2" xfId="11779"/>
    <cellStyle name="好_市辖区测算20080510_不含人员经费系数_隋心对账单定稿0514" xfId="11780"/>
    <cellStyle name="好_市辖区测算20080510_不含人员经费系数_隋心对账单定稿0514 2" xfId="11781"/>
    <cellStyle name="好_市辖区测算20080510_财力性转移支付2010年预算参考数" xfId="11782"/>
    <cellStyle name="好_市辖区测算20080510_财力性转移支付2010年预算参考数 2" xfId="11783"/>
    <cellStyle name="好_市辖区测算20080510_财力性转移支付2010年预算参考数_03_2010年各地区一般预算平衡表" xfId="11784"/>
    <cellStyle name="好_市辖区测算20080510_财力性转移支付2010年预算参考数_03_2010年各地区一般预算平衡表 2" xfId="11785"/>
    <cellStyle name="好_市辖区测算20080510_财力性转移支付2010年预算参考数_03_2010年各地区一般预算平衡表_2010年地方财政一般预算分级平衡情况表（汇总）0524" xfId="11786"/>
    <cellStyle name="好_市辖区测算20080510_财力性转移支付2010年预算参考数_03_2010年各地区一般预算平衡表_2010年地方财政一般预算分级平衡情况表（汇总）0524 2" xfId="11787"/>
    <cellStyle name="好_市辖区测算20080510_财力性转移支付2010年预算参考数_合并" xfId="11788"/>
    <cellStyle name="好_市辖区测算20080510_财力性转移支付2010年预算参考数_合并 2" xfId="11789"/>
    <cellStyle name="好_市辖区测算20080510_财力性转移支付2010年预算参考数_华东" xfId="11790"/>
    <cellStyle name="好_市辖区测算20080510_财力性转移支付2010年预算参考数_华东 2" xfId="11791"/>
    <cellStyle name="好_市辖区测算20080510_财力性转移支付2010年预算参考数_隋心对账单定稿0514" xfId="11792"/>
    <cellStyle name="好_市辖区测算20080510_财力性转移支付2010年预算参考数_隋心对账单定稿0514 2" xfId="11793"/>
    <cellStyle name="好_市辖区测算20080510_合并" xfId="11794"/>
    <cellStyle name="好_市辖区测算20080510_合并 2" xfId="11795"/>
    <cellStyle name="好_市辖区测算20080510_华东" xfId="11796"/>
    <cellStyle name="好_市辖区测算20080510_华东 2" xfId="11797"/>
    <cellStyle name="好_市辖区测算20080510_民生政策最低支出需求" xfId="11798"/>
    <cellStyle name="好_市辖区测算20080510_民生政策最低支出需求 2" xfId="11799"/>
    <cellStyle name="好_市辖区测算20080510_民生政策最低支出需求 3" xfId="11800"/>
    <cellStyle name="好_市辖区测算20080510_民生政策最低支出需求_03_2010年各地区一般预算平衡表" xfId="11801"/>
    <cellStyle name="好_市辖区测算20080510_民生政策最低支出需求_03_2010年各地区一般预算平衡表 2" xfId="11802"/>
    <cellStyle name="好_市辖区测算20080510_民生政策最低支出需求_03_2010年各地区一般预算平衡表_2010年地方财政一般预算分级平衡情况表（汇总）0524" xfId="11803"/>
    <cellStyle name="好_市辖区测算20080510_民生政策最低支出需求_03_2010年各地区一般预算平衡表_2010年地方财政一般预算分级平衡情况表（汇总）0524 2" xfId="11804"/>
    <cellStyle name="好_市辖区测算20080510_民生政策最低支出需求_财力性转移支付2010年预算参考数" xfId="11805"/>
    <cellStyle name="好_市辖区测算20080510_民生政策最低支出需求_财力性转移支付2010年预算参考数 2" xfId="11806"/>
    <cellStyle name="好_市辖区测算20080510_民生政策最低支出需求_财力性转移支付2010年预算参考数_03_2010年各地区一般预算平衡表" xfId="11807"/>
    <cellStyle name="好_市辖区测算20080510_民生政策最低支出需求_财力性转移支付2010年预算参考数_03_2010年各地区一般预算平衡表 2" xfId="11808"/>
    <cellStyle name="好_市辖区测算20080510_民生政策最低支出需求_财力性转移支付2010年预算参考数_03_2010年各地区一般预算平衡表_2010年地方财政一般预算分级平衡情况表（汇总）0524" xfId="11809"/>
    <cellStyle name="好_市辖区测算20080510_民生政策最低支出需求_财力性转移支付2010年预算参考数_03_2010年各地区一般预算平衡表_2010年地方财政一般预算分级平衡情况表（汇总）0524 2" xfId="11810"/>
    <cellStyle name="好_市辖区测算20080510_民生政策最低支出需求_财力性转移支付2010年预算参考数_合并" xfId="11811"/>
    <cellStyle name="好_市辖区测算20080510_民生政策最低支出需求_财力性转移支付2010年预算参考数_合并 2" xfId="11812"/>
    <cellStyle name="好_市辖区测算20080510_民生政策最低支出需求_财力性转移支付2010年预算参考数_华东" xfId="11813"/>
    <cellStyle name="好_市辖区测算20080510_民生政策最低支出需求_财力性转移支付2010年预算参考数_华东 2" xfId="11814"/>
    <cellStyle name="好_市辖区测算20080510_民生政策最低支出需求_财力性转移支付2010年预算参考数_隋心对账单定稿0514" xfId="11815"/>
    <cellStyle name="好_市辖区测算20080510_民生政策最低支出需求_财力性转移支付2010年预算参考数_隋心对账单定稿0514 2" xfId="11816"/>
    <cellStyle name="好_市辖区测算20080510_民生政策最低支出需求_合并" xfId="11817"/>
    <cellStyle name="好_市辖区测算20080510_民生政策最低支出需求_合并 2" xfId="11818"/>
    <cellStyle name="好_市辖区测算20080510_民生政策最低支出需求_华东" xfId="11819"/>
    <cellStyle name="好_市辖区测算20080510_民生政策最低支出需求_华东 2" xfId="11820"/>
    <cellStyle name="好_市辖区测算20080510_民生政策最低支出需求_隋心对账单定稿0514" xfId="11821"/>
    <cellStyle name="好_市辖区测算20080510_民生政策最低支出需求_隋心对账单定稿0514 2" xfId="11822"/>
    <cellStyle name="好_市辖区测算20080510_隋心对账单定稿0514" xfId="11823"/>
    <cellStyle name="好_市辖区测算20080510_隋心对账单定稿0514 2" xfId="11824"/>
    <cellStyle name="好_市辖区测算20080510_县市旗测算-新科目（含人口规模效应）" xfId="11825"/>
    <cellStyle name="好_市辖区测算20080510_县市旗测算-新科目（含人口规模效应） 2" xfId="11826"/>
    <cellStyle name="好_市辖区测算20080510_县市旗测算-新科目（含人口规模效应） 3" xfId="11827"/>
    <cellStyle name="好_市辖区测算20080510_县市旗测算-新科目（含人口规模效应）_03_2010年各地区一般预算平衡表" xfId="11828"/>
    <cellStyle name="好_市辖区测算20080510_县市旗测算-新科目（含人口规模效应）_03_2010年各地区一般预算平衡表 2" xfId="11829"/>
    <cellStyle name="好_市辖区测算20080510_县市旗测算-新科目（含人口规模效应）_03_2010年各地区一般预算平衡表_2010年地方财政一般预算分级平衡情况表（汇总）0524" xfId="11830"/>
    <cellStyle name="好_市辖区测算20080510_县市旗测算-新科目（含人口规模效应）_03_2010年各地区一般预算平衡表_2010年地方财政一般预算分级平衡情况表（汇总）0524 2" xfId="11831"/>
    <cellStyle name="好_市辖区测算20080510_县市旗测算-新科目（含人口规模效应）_财力性转移支付2010年预算参考数" xfId="11832"/>
    <cellStyle name="好_市辖区测算20080510_县市旗测算-新科目（含人口规模效应）_财力性转移支付2010年预算参考数 2" xfId="11833"/>
    <cellStyle name="好_市辖区测算20080510_县市旗测算-新科目（含人口规模效应）_财力性转移支付2010年预算参考数_03_2010年各地区一般预算平衡表" xfId="11834"/>
    <cellStyle name="好_市辖区测算20080510_县市旗测算-新科目（含人口规模效应）_财力性转移支付2010年预算参考数_03_2010年各地区一般预算平衡表 2" xfId="11835"/>
    <cellStyle name="好_市辖区测算20080510_县市旗测算-新科目（含人口规模效应）_财力性转移支付2010年预算参考数_03_2010年各地区一般预算平衡表_2010年地方财政一般预算分级平衡情况表（汇总）0524" xfId="11836"/>
    <cellStyle name="好_市辖区测算20080510_县市旗测算-新科目（含人口规模效应）_财力性转移支付2010年预算参考数_03_2010年各地区一般预算平衡表_2010年地方财政一般预算分级平衡情况表（汇总）0524 2" xfId="11837"/>
    <cellStyle name="好_市辖区测算20080510_县市旗测算-新科目（含人口规模效应）_财力性转移支付2010年预算参考数_合并" xfId="11838"/>
    <cellStyle name="好_市辖区测算20080510_县市旗测算-新科目（含人口规模效应）_财力性转移支付2010年预算参考数_合并 2" xfId="11839"/>
    <cellStyle name="好_市辖区测算20080510_县市旗测算-新科目（含人口规模效应）_财力性转移支付2010年预算参考数_华东" xfId="11840"/>
    <cellStyle name="好_市辖区测算20080510_县市旗测算-新科目（含人口规模效应）_财力性转移支付2010年预算参考数_华东 2" xfId="11841"/>
    <cellStyle name="好_市辖区测算20080510_县市旗测算-新科目（含人口规模效应）_财力性转移支付2010年预算参考数_隋心对账单定稿0514" xfId="11842"/>
    <cellStyle name="好_市辖区测算20080510_县市旗测算-新科目（含人口规模效应）_财力性转移支付2010年预算参考数_隋心对账单定稿0514 2" xfId="11843"/>
    <cellStyle name="好_市辖区测算20080510_县市旗测算-新科目（含人口规模效应）_合并" xfId="11844"/>
    <cellStyle name="好_市辖区测算20080510_县市旗测算-新科目（含人口规模效应）_合并 2" xfId="11845"/>
    <cellStyle name="好_市辖区测算20080510_县市旗测算-新科目（含人口规模效应）_华东" xfId="11846"/>
    <cellStyle name="好_市辖区测算20080510_县市旗测算-新科目（含人口规模效应）_华东 2" xfId="11847"/>
    <cellStyle name="好_市辖区测算20080510_县市旗测算-新科目（含人口规模效应）_隋心对账单定稿0514" xfId="11848"/>
    <cellStyle name="好_市辖区测算20080510_县市旗测算-新科目（含人口规模效应）_隋心对账单定稿0514 2" xfId="11849"/>
    <cellStyle name="好_市辖区测算-新科目（20080626）" xfId="11850"/>
    <cellStyle name="好_市辖区测算-新科目（20080626） 2" xfId="11851"/>
    <cellStyle name="好_市辖区测算-新科目（20080626） 3" xfId="11852"/>
    <cellStyle name="好_市辖区测算-新科目（20080626）_03_2010年各地区一般预算平衡表" xfId="11853"/>
    <cellStyle name="好_市辖区测算-新科目（20080626）_03_2010年各地区一般预算平衡表 2" xfId="11854"/>
    <cellStyle name="好_市辖区测算-新科目（20080626）_03_2010年各地区一般预算平衡表_2010年地方财政一般预算分级平衡情况表（汇总）0524" xfId="11855"/>
    <cellStyle name="好_市辖区测算-新科目（20080626）_03_2010年各地区一般预算平衡表_2010年地方财政一般预算分级平衡情况表（汇总）0524 2" xfId="11856"/>
    <cellStyle name="好_市辖区测算-新科目（20080626）_不含人员经费系数" xfId="11857"/>
    <cellStyle name="好_市辖区测算-新科目（20080626）_不含人员经费系数 2" xfId="11858"/>
    <cellStyle name="好_市辖区测算-新科目（20080626）_不含人员经费系数 3" xfId="11859"/>
    <cellStyle name="好_市辖区测算-新科目（20080626）_不含人员经费系数_03_2010年各地区一般预算平衡表" xfId="11860"/>
    <cellStyle name="好_市辖区测算-新科目（20080626）_不含人员经费系数_03_2010年各地区一般预算平衡表 2" xfId="11861"/>
    <cellStyle name="好_市辖区测算-新科目（20080626）_不含人员经费系数_03_2010年各地区一般预算平衡表_2010年地方财政一般预算分级平衡情况表（汇总）0524" xfId="11862"/>
    <cellStyle name="好_市辖区测算-新科目（20080626）_不含人员经费系数_03_2010年各地区一般预算平衡表_2010年地方财政一般预算分级平衡情况表（汇总）0524 2" xfId="11863"/>
    <cellStyle name="好_市辖区测算-新科目（20080626）_不含人员经费系数_财力性转移支付2010年预算参考数" xfId="11864"/>
    <cellStyle name="好_市辖区测算-新科目（20080626）_不含人员经费系数_财力性转移支付2010年预算参考数 2" xfId="11865"/>
    <cellStyle name="好_市辖区测算-新科目（20080626）_不含人员经费系数_财力性转移支付2010年预算参考数_03_2010年各地区一般预算平衡表" xfId="11866"/>
    <cellStyle name="好_市辖区测算-新科目（20080626）_不含人员经费系数_财力性转移支付2010年预算参考数_03_2010年各地区一般预算平衡表 2" xfId="11867"/>
    <cellStyle name="好_市辖区测算-新科目（20080626）_不含人员经费系数_财力性转移支付2010年预算参考数_03_2010年各地区一般预算平衡表_2010年地方财政一般预算分级平衡情况表（汇总）0524" xfId="11868"/>
    <cellStyle name="好_市辖区测算-新科目（20080626）_不含人员经费系数_财力性转移支付2010年预算参考数_03_2010年各地区一般预算平衡表_2010年地方财政一般预算分级平衡情况表（汇总）0524 2" xfId="11869"/>
    <cellStyle name="好_市辖区测算-新科目（20080626）_不含人员经费系数_财力性转移支付2010年预算参考数_合并" xfId="11870"/>
    <cellStyle name="好_市辖区测算-新科目（20080626）_不含人员经费系数_财力性转移支付2010年预算参考数_合并 2" xfId="11871"/>
    <cellStyle name="好_市辖区测算-新科目（20080626）_不含人员经费系数_财力性转移支付2010年预算参考数_华东" xfId="11872"/>
    <cellStyle name="好_市辖区测算-新科目（20080626）_不含人员经费系数_财力性转移支付2010年预算参考数_华东 2" xfId="11873"/>
    <cellStyle name="好_市辖区测算-新科目（20080626）_不含人员经费系数_财力性转移支付2010年预算参考数_隋心对账单定稿0514" xfId="11874"/>
    <cellStyle name="好_市辖区测算-新科目（20080626）_不含人员经费系数_财力性转移支付2010年预算参考数_隋心对账单定稿0514 2" xfId="11875"/>
    <cellStyle name="好_市辖区测算-新科目（20080626）_不含人员经费系数_合并" xfId="11876"/>
    <cellStyle name="好_市辖区测算-新科目（20080626）_不含人员经费系数_合并 2" xfId="11877"/>
    <cellStyle name="好_市辖区测算-新科目（20080626）_不含人员经费系数_华东" xfId="11878"/>
    <cellStyle name="好_市辖区测算-新科目（20080626）_不含人员经费系数_华东 2" xfId="11879"/>
    <cellStyle name="好_市辖区测算-新科目（20080626）_不含人员经费系数_隋心对账单定稿0514" xfId="11880"/>
    <cellStyle name="好_市辖区测算-新科目（20080626）_不含人员经费系数_隋心对账单定稿0514 2" xfId="11881"/>
    <cellStyle name="好_市辖区测算-新科目（20080626）_财力性转移支付2010年预算参考数" xfId="11882"/>
    <cellStyle name="好_市辖区测算-新科目（20080626）_财力性转移支付2010年预算参考数 2" xfId="11883"/>
    <cellStyle name="好_市辖区测算-新科目（20080626）_财力性转移支付2010年预算参考数_03_2010年各地区一般预算平衡表" xfId="11884"/>
    <cellStyle name="好_市辖区测算-新科目（20080626）_财力性转移支付2010年预算参考数_03_2010年各地区一般预算平衡表 2" xfId="11885"/>
    <cellStyle name="好_市辖区测算-新科目（20080626）_财力性转移支付2010年预算参考数_03_2010年各地区一般预算平衡表_2010年地方财政一般预算分级平衡情况表（汇总）0524" xfId="11886"/>
    <cellStyle name="好_市辖区测算-新科目（20080626）_财力性转移支付2010年预算参考数_03_2010年各地区一般预算平衡表_2010年地方财政一般预算分级平衡情况表（汇总）0524 2" xfId="11887"/>
    <cellStyle name="好_市辖区测算-新科目（20080626）_财力性转移支付2010年预算参考数_合并" xfId="11888"/>
    <cellStyle name="好_市辖区测算-新科目（20080626）_财力性转移支付2010年预算参考数_合并 2" xfId="11889"/>
    <cellStyle name="好_市辖区测算-新科目（20080626）_财力性转移支付2010年预算参考数_华东" xfId="11890"/>
    <cellStyle name="好_市辖区测算-新科目（20080626）_财力性转移支付2010年预算参考数_华东 2" xfId="11891"/>
    <cellStyle name="好_市辖区测算-新科目（20080626）_财力性转移支付2010年预算参考数_隋心对账单定稿0514" xfId="11892"/>
    <cellStyle name="好_市辖区测算-新科目（20080626）_财力性转移支付2010年预算参考数_隋心对账单定稿0514 2" xfId="11893"/>
    <cellStyle name="好_市辖区测算-新科目（20080626）_合并" xfId="11894"/>
    <cellStyle name="好_市辖区测算-新科目（20080626）_合并 2" xfId="11895"/>
    <cellStyle name="好_市辖区测算-新科目（20080626）_华东" xfId="11896"/>
    <cellStyle name="好_市辖区测算-新科目（20080626）_华东 2" xfId="11897"/>
    <cellStyle name="好_市辖区测算-新科目（20080626）_民生政策最低支出需求" xfId="11898"/>
    <cellStyle name="好_市辖区测算-新科目（20080626）_民生政策最低支出需求 2" xfId="11899"/>
    <cellStyle name="好_市辖区测算-新科目（20080626）_民生政策最低支出需求 3" xfId="11900"/>
    <cellStyle name="好_市辖区测算-新科目（20080626）_民生政策最低支出需求_03_2010年各地区一般预算平衡表" xfId="11901"/>
    <cellStyle name="好_市辖区测算-新科目（20080626）_民生政策最低支出需求_03_2010年各地区一般预算平衡表 2" xfId="11902"/>
    <cellStyle name="好_市辖区测算-新科目（20080626）_民生政策最低支出需求_03_2010年各地区一般预算平衡表_2010年地方财政一般预算分级平衡情况表（汇总）0524" xfId="11903"/>
    <cellStyle name="好_市辖区测算-新科目（20080626）_民生政策最低支出需求_03_2010年各地区一般预算平衡表_2010年地方财政一般预算分级平衡情况表（汇总）0524 2" xfId="11904"/>
    <cellStyle name="好_市辖区测算-新科目（20080626）_民生政策最低支出需求_财力性转移支付2010年预算参考数" xfId="11905"/>
    <cellStyle name="好_市辖区测算-新科目（20080626）_民生政策最低支出需求_财力性转移支付2010年预算参考数 2" xfId="11906"/>
    <cellStyle name="好_市辖区测算-新科目（20080626）_民生政策最低支出需求_财力性转移支付2010年预算参考数_03_2010年各地区一般预算平衡表" xfId="11907"/>
    <cellStyle name="好_市辖区测算-新科目（20080626）_民生政策最低支出需求_财力性转移支付2010年预算参考数_03_2010年各地区一般预算平衡表 2" xfId="11908"/>
    <cellStyle name="好_市辖区测算-新科目（20080626）_民生政策最低支出需求_财力性转移支付2010年预算参考数_03_2010年各地区一般预算平衡表_2010年地方财政一般预算分级平衡情况表（汇总）0524" xfId="11909"/>
    <cellStyle name="好_市辖区测算-新科目（20080626）_民生政策最低支出需求_财力性转移支付2010年预算参考数_03_2010年各地区一般预算平衡表_2010年地方财政一般预算分级平衡情况表（汇总）0524 2" xfId="11910"/>
    <cellStyle name="好_市辖区测算-新科目（20080626）_民生政策最低支出需求_财力性转移支付2010年预算参考数_合并" xfId="11911"/>
    <cellStyle name="好_市辖区测算-新科目（20080626）_民生政策最低支出需求_财力性转移支付2010年预算参考数_合并 2" xfId="11912"/>
    <cellStyle name="好_市辖区测算-新科目（20080626）_民生政策最低支出需求_财力性转移支付2010年预算参考数_华东" xfId="11913"/>
    <cellStyle name="好_市辖区测算-新科目（20080626）_民生政策最低支出需求_财力性转移支付2010年预算参考数_华东 2" xfId="11914"/>
    <cellStyle name="好_市辖区测算-新科目（20080626）_民生政策最低支出需求_财力性转移支付2010年预算参考数_隋心对账单定稿0514" xfId="11915"/>
    <cellStyle name="好_市辖区测算-新科目（20080626）_民生政策最低支出需求_财力性转移支付2010年预算参考数_隋心对账单定稿0514 2" xfId="11916"/>
    <cellStyle name="好_市辖区测算-新科目（20080626）_民生政策最低支出需求_合并" xfId="11917"/>
    <cellStyle name="好_市辖区测算-新科目（20080626）_民生政策最低支出需求_合并 2" xfId="11918"/>
    <cellStyle name="好_市辖区测算-新科目（20080626）_民生政策最低支出需求_华东" xfId="11919"/>
    <cellStyle name="好_市辖区测算-新科目（20080626）_民生政策最低支出需求_华东 2" xfId="11920"/>
    <cellStyle name="好_市辖区测算-新科目（20080626）_民生政策最低支出需求_隋心对账单定稿0514" xfId="11921"/>
    <cellStyle name="好_市辖区测算-新科目（20080626）_民生政策最低支出需求_隋心对账单定稿0514 2" xfId="11922"/>
    <cellStyle name="好_市辖区测算-新科目（20080626）_隋心对账单定稿0514" xfId="11923"/>
    <cellStyle name="好_市辖区测算-新科目（20080626）_隋心对账单定稿0514 2" xfId="11924"/>
    <cellStyle name="好_市辖区测算-新科目（20080626）_县市旗测算-新科目（含人口规模效应）" xfId="11925"/>
    <cellStyle name="好_市辖区测算-新科目（20080626）_县市旗测算-新科目（含人口规模效应） 2" xfId="11926"/>
    <cellStyle name="好_市辖区测算-新科目（20080626）_县市旗测算-新科目（含人口规模效应） 3" xfId="11927"/>
    <cellStyle name="好_市辖区测算-新科目（20080626）_县市旗测算-新科目（含人口规模效应）_03_2010年各地区一般预算平衡表" xfId="11928"/>
    <cellStyle name="好_市辖区测算-新科目（20080626）_县市旗测算-新科目（含人口规模效应）_03_2010年各地区一般预算平衡表 2" xfId="11929"/>
    <cellStyle name="好_市辖区测算-新科目（20080626）_县市旗测算-新科目（含人口规模效应）_03_2010年各地区一般预算平衡表_2010年地方财政一般预算分级平衡情况表（汇总）0524" xfId="11930"/>
    <cellStyle name="好_市辖区测算-新科目（20080626）_县市旗测算-新科目（含人口规模效应）_03_2010年各地区一般预算平衡表_2010年地方财政一般预算分级平衡情况表（汇总）0524 2" xfId="11931"/>
    <cellStyle name="好_市辖区测算-新科目（20080626）_县市旗测算-新科目（含人口规模效应）_财力性转移支付2010年预算参考数" xfId="11932"/>
    <cellStyle name="好_市辖区测算-新科目（20080626）_县市旗测算-新科目（含人口规模效应）_财力性转移支付2010年预算参考数 2" xfId="11933"/>
    <cellStyle name="好_市辖区测算-新科目（20080626）_县市旗测算-新科目（含人口规模效应）_财力性转移支付2010年预算参考数_03_2010年各地区一般预算平衡表" xfId="11934"/>
    <cellStyle name="好_市辖区测算-新科目（20080626）_县市旗测算-新科目（含人口规模效应）_财力性转移支付2010年预算参考数_03_2010年各地区一般预算平衡表 2" xfId="11935"/>
    <cellStyle name="好_市辖区测算-新科目（20080626）_县市旗测算-新科目（含人口规模效应）_财力性转移支付2010年预算参考数_03_2010年各地区一般预算平衡表_2010年地方财政一般预算分级平衡情况表（汇总）0524" xfId="11936"/>
    <cellStyle name="好_市辖区测算-新科目（20080626）_县市旗测算-新科目（含人口规模效应）_财力性转移支付2010年预算参考数_03_2010年各地区一般预算平衡表_2010年地方财政一般预算分级平衡情况表（汇总）0524 2" xfId="11937"/>
    <cellStyle name="好_市辖区测算-新科目（20080626）_县市旗测算-新科目（含人口规模效应）_财力性转移支付2010年预算参考数_合并" xfId="11938"/>
    <cellStyle name="好_市辖区测算-新科目（20080626）_县市旗测算-新科目（含人口规模效应）_财力性转移支付2010年预算参考数_合并 2" xfId="11939"/>
    <cellStyle name="好_市辖区测算-新科目（20080626）_县市旗测算-新科目（含人口规模效应）_财力性转移支付2010年预算参考数_华东" xfId="11940"/>
    <cellStyle name="好_市辖区测算-新科目（20080626）_县市旗测算-新科目（含人口规模效应）_财力性转移支付2010年预算参考数_华东 2" xfId="11941"/>
    <cellStyle name="好_市辖区测算-新科目（20080626）_县市旗测算-新科目（含人口规模效应）_财力性转移支付2010年预算参考数_隋心对账单定稿0514" xfId="11942"/>
    <cellStyle name="好_市辖区测算-新科目（20080626）_县市旗测算-新科目（含人口规模效应）_财力性转移支付2010年预算参考数_隋心对账单定稿0514 2" xfId="11943"/>
    <cellStyle name="好_市辖区测算-新科目（20080626）_县市旗测算-新科目（含人口规模效应）_合并" xfId="11944"/>
    <cellStyle name="好_市辖区测算-新科目（20080626）_县市旗测算-新科目（含人口规模效应）_合并 2" xfId="11945"/>
    <cellStyle name="好_市辖区测算-新科目（20080626）_县市旗测算-新科目（含人口规模效应）_华东" xfId="11946"/>
    <cellStyle name="好_市辖区测算-新科目（20080626）_县市旗测算-新科目（含人口规模效应）_华东 2" xfId="11947"/>
    <cellStyle name="好_市辖区测算-新科目（20080626）_县市旗测算-新科目（含人口规模效应）_隋心对账单定稿0514" xfId="11948"/>
    <cellStyle name="好_市辖区测算-新科目（20080626）_县市旗测算-新科目（含人口规模效应）_隋心对账单定稿0514 2" xfId="11949"/>
    <cellStyle name="好_隋心对账单定稿0514" xfId="11950"/>
    <cellStyle name="好_隋心对账单定稿0514 2" xfId="11951"/>
    <cellStyle name="好_同德" xfId="11952"/>
    <cellStyle name="好_同德 2" xfId="11953"/>
    <cellStyle name="好_同德 3" xfId="11954"/>
    <cellStyle name="好_同德_03_2010年各地区一般预算平衡表" xfId="11955"/>
    <cellStyle name="好_同德_03_2010年各地区一般预算平衡表 2" xfId="11956"/>
    <cellStyle name="好_同德_03_2010年各地区一般预算平衡表_2010年地方财政一般预算分级平衡情况表（汇总）0524" xfId="11957"/>
    <cellStyle name="好_同德_03_2010年各地区一般预算平衡表_2010年地方财政一般预算分级平衡情况表（汇总）0524 2" xfId="11958"/>
    <cellStyle name="好_同德_财力性转移支付2010年预算参考数" xfId="11959"/>
    <cellStyle name="好_同德_财力性转移支付2010年预算参考数 2" xfId="11960"/>
    <cellStyle name="好_同德_财力性转移支付2010年预算参考数_03_2010年各地区一般预算平衡表" xfId="11961"/>
    <cellStyle name="好_同德_财力性转移支付2010年预算参考数_03_2010年各地区一般预算平衡表 2" xfId="11962"/>
    <cellStyle name="好_同德_财力性转移支付2010年预算参考数_03_2010年各地区一般预算平衡表_2010年地方财政一般预算分级平衡情况表（汇总）0524" xfId="11963"/>
    <cellStyle name="好_同德_财力性转移支付2010年预算参考数_03_2010年各地区一般预算平衡表_2010年地方财政一般预算分级平衡情况表（汇总）0524 2" xfId="11964"/>
    <cellStyle name="好_同德_财力性转移支付2010年预算参考数_合并" xfId="11965"/>
    <cellStyle name="好_同德_财力性转移支付2010年预算参考数_合并 2" xfId="11966"/>
    <cellStyle name="好_同德_财力性转移支付2010年预算参考数_华东" xfId="11967"/>
    <cellStyle name="好_同德_财力性转移支付2010年预算参考数_华东 2" xfId="11968"/>
    <cellStyle name="好_同德_财力性转移支付2010年预算参考数_隋心对账单定稿0514" xfId="11969"/>
    <cellStyle name="好_同德_财力性转移支付2010年预算参考数_隋心对账单定稿0514 2" xfId="11970"/>
    <cellStyle name="好_同德_合并" xfId="11971"/>
    <cellStyle name="好_同德_合并 2" xfId="11972"/>
    <cellStyle name="好_同德_华东" xfId="11973"/>
    <cellStyle name="好_同德_华东 2" xfId="11974"/>
    <cellStyle name="好_同德_隋心对账单定稿0514" xfId="11975"/>
    <cellStyle name="好_同德_隋心对账单定稿0514 2" xfId="11976"/>
    <cellStyle name="好_危改资金测算" xfId="11977"/>
    <cellStyle name="好_危改资金测算 2" xfId="11978"/>
    <cellStyle name="好_危改资金测算 3" xfId="11979"/>
    <cellStyle name="好_危改资金测算_03_2010年各地区一般预算平衡表" xfId="11980"/>
    <cellStyle name="好_危改资金测算_03_2010年各地区一般预算平衡表 2" xfId="11981"/>
    <cellStyle name="好_危改资金测算_03_2010年各地区一般预算平衡表_2010年地方财政一般预算分级平衡情况表（汇总）0524" xfId="11982"/>
    <cellStyle name="好_危改资金测算_03_2010年各地区一般预算平衡表_2010年地方财政一般预算分级平衡情况表（汇总）0524 2" xfId="11983"/>
    <cellStyle name="好_危改资金测算_财力性转移支付2010年预算参考数" xfId="11984"/>
    <cellStyle name="好_危改资金测算_财力性转移支付2010年预算参考数 2" xfId="11985"/>
    <cellStyle name="好_危改资金测算_财力性转移支付2010年预算参考数_03_2010年各地区一般预算平衡表" xfId="11986"/>
    <cellStyle name="好_危改资金测算_财力性转移支付2010年预算参考数_03_2010年各地区一般预算平衡表 2" xfId="11987"/>
    <cellStyle name="好_危改资金测算_财力性转移支付2010年预算参考数_03_2010年各地区一般预算平衡表_2010年地方财政一般预算分级平衡情况表（汇总）0524" xfId="11988"/>
    <cellStyle name="好_危改资金测算_财力性转移支付2010年预算参考数_03_2010年各地区一般预算平衡表_2010年地方财政一般预算分级平衡情况表（汇总）0524 2" xfId="11989"/>
    <cellStyle name="好_危改资金测算_财力性转移支付2010年预算参考数_合并" xfId="11990"/>
    <cellStyle name="好_危改资金测算_财力性转移支付2010年预算参考数_合并 2" xfId="11991"/>
    <cellStyle name="好_危改资金测算_财力性转移支付2010年预算参考数_华东" xfId="11992"/>
    <cellStyle name="好_危改资金测算_财力性转移支付2010年预算参考数_华东 2" xfId="11993"/>
    <cellStyle name="好_危改资金测算_财力性转移支付2010年预算参考数_隋心对账单定稿0514" xfId="11994"/>
    <cellStyle name="好_危改资金测算_财力性转移支付2010年预算参考数_隋心对账单定稿0514 2" xfId="11995"/>
    <cellStyle name="好_危改资金测算_合并" xfId="11996"/>
    <cellStyle name="好_危改资金测算_合并 2" xfId="11997"/>
    <cellStyle name="好_危改资金测算_华东" xfId="11998"/>
    <cellStyle name="好_危改资金测算_华东 2" xfId="11999"/>
    <cellStyle name="好_危改资金测算_隋心对账单定稿0514" xfId="12000"/>
    <cellStyle name="好_危改资金测算_隋心对账单定稿0514 2" xfId="12001"/>
    <cellStyle name="好_维修项目评审金额" xfId="12002"/>
    <cellStyle name="好_维修项目评审金额 2" xfId="12003"/>
    <cellStyle name="好_卫生(按照总人口测算）—20080416" xfId="12004"/>
    <cellStyle name="好_卫生(按照总人口测算）—20080416 2" xfId="12005"/>
    <cellStyle name="好_卫生(按照总人口测算）—20080416 3" xfId="12006"/>
    <cellStyle name="好_卫生(按照总人口测算）—20080416_03_2010年各地区一般预算平衡表" xfId="12007"/>
    <cellStyle name="好_卫生(按照总人口测算）—20080416_03_2010年各地区一般预算平衡表 2" xfId="12008"/>
    <cellStyle name="好_卫生(按照总人口测算）—20080416_03_2010年各地区一般预算平衡表_2010年地方财政一般预算分级平衡情况表（汇总）0524" xfId="12009"/>
    <cellStyle name="好_卫生(按照总人口测算）—20080416_03_2010年各地区一般预算平衡表_2010年地方财政一般预算分级平衡情况表（汇总）0524 2" xfId="12010"/>
    <cellStyle name="好_卫生(按照总人口测算）—20080416_不含人员经费系数" xfId="12011"/>
    <cellStyle name="好_卫生(按照总人口测算）—20080416_不含人员经费系数 2" xfId="12012"/>
    <cellStyle name="好_卫生(按照总人口测算）—20080416_不含人员经费系数 3" xfId="12013"/>
    <cellStyle name="好_卫生(按照总人口测算）—20080416_不含人员经费系数_03_2010年各地区一般预算平衡表" xfId="12014"/>
    <cellStyle name="好_卫生(按照总人口测算）—20080416_不含人员经费系数_03_2010年各地区一般预算平衡表 2" xfId="12015"/>
    <cellStyle name="好_卫生(按照总人口测算）—20080416_不含人员经费系数_03_2010年各地区一般预算平衡表_2010年地方财政一般预算分级平衡情况表（汇总）0524" xfId="12016"/>
    <cellStyle name="好_卫生(按照总人口测算）—20080416_不含人员经费系数_03_2010年各地区一般预算平衡表_2010年地方财政一般预算分级平衡情况表（汇总）0524 2" xfId="12017"/>
    <cellStyle name="好_卫生(按照总人口测算）—20080416_不含人员经费系数_财力性转移支付2010年预算参考数" xfId="12018"/>
    <cellStyle name="好_卫生(按照总人口测算）—20080416_不含人员经费系数_财力性转移支付2010年预算参考数 2" xfId="12019"/>
    <cellStyle name="好_卫生(按照总人口测算）—20080416_不含人员经费系数_财力性转移支付2010年预算参考数_03_2010年各地区一般预算平衡表" xfId="12020"/>
    <cellStyle name="好_卫生(按照总人口测算）—20080416_不含人员经费系数_财力性转移支付2010年预算参考数_03_2010年各地区一般预算平衡表 2" xfId="12021"/>
    <cellStyle name="好_卫生(按照总人口测算）—20080416_不含人员经费系数_财力性转移支付2010年预算参考数_03_2010年各地区一般预算平衡表_2010年地方财政一般预算分级平衡情况表（汇总）0524" xfId="12022"/>
    <cellStyle name="好_卫生(按照总人口测算）—20080416_不含人员经费系数_财力性转移支付2010年预算参考数_03_2010年各地区一般预算平衡表_2010年地方财政一般预算分级平衡情况表（汇总）0524 2" xfId="12023"/>
    <cellStyle name="好_卫生(按照总人口测算）—20080416_不含人员经费系数_财力性转移支付2010年预算参考数_合并" xfId="12024"/>
    <cellStyle name="好_卫生(按照总人口测算）—20080416_不含人员经费系数_财力性转移支付2010年预算参考数_合并 2" xfId="12025"/>
    <cellStyle name="好_卫生(按照总人口测算）—20080416_不含人员经费系数_财力性转移支付2010年预算参考数_华东" xfId="12026"/>
    <cellStyle name="好_卫生(按照总人口测算）—20080416_不含人员经费系数_财力性转移支付2010年预算参考数_华东 2" xfId="12027"/>
    <cellStyle name="好_卫生(按照总人口测算）—20080416_不含人员经费系数_财力性转移支付2010年预算参考数_隋心对账单定稿0514" xfId="12028"/>
    <cellStyle name="好_卫生(按照总人口测算）—20080416_不含人员经费系数_财力性转移支付2010年预算参考数_隋心对账单定稿0514 2" xfId="12029"/>
    <cellStyle name="好_卫生(按照总人口测算）—20080416_不含人员经费系数_合并" xfId="12030"/>
    <cellStyle name="好_卫生(按照总人口测算）—20080416_不含人员经费系数_合并 2" xfId="12031"/>
    <cellStyle name="好_卫生(按照总人口测算）—20080416_不含人员经费系数_华东" xfId="12032"/>
    <cellStyle name="好_卫生(按照总人口测算）—20080416_不含人员经费系数_华东 2" xfId="12033"/>
    <cellStyle name="好_卫生(按照总人口测算）—20080416_不含人员经费系数_隋心对账单定稿0514" xfId="12034"/>
    <cellStyle name="好_卫生(按照总人口测算）—20080416_不含人员经费系数_隋心对账单定稿0514 2" xfId="12035"/>
    <cellStyle name="好_卫生(按照总人口测算）—20080416_财力性转移支付2010年预算参考数" xfId="12036"/>
    <cellStyle name="好_卫生(按照总人口测算）—20080416_财力性转移支付2010年预算参考数 2" xfId="12037"/>
    <cellStyle name="好_卫生(按照总人口测算）—20080416_财力性转移支付2010年预算参考数_03_2010年各地区一般预算平衡表" xfId="12038"/>
    <cellStyle name="好_卫生(按照总人口测算）—20080416_财力性转移支付2010年预算参考数_03_2010年各地区一般预算平衡表 2" xfId="12039"/>
    <cellStyle name="好_卫生(按照总人口测算）—20080416_财力性转移支付2010年预算参考数_03_2010年各地区一般预算平衡表_2010年地方财政一般预算分级平衡情况表（汇总）0524" xfId="12040"/>
    <cellStyle name="好_卫生(按照总人口测算）—20080416_财力性转移支付2010年预算参考数_03_2010年各地区一般预算平衡表_2010年地方财政一般预算分级平衡情况表（汇总）0524 2" xfId="12041"/>
    <cellStyle name="好_卫生(按照总人口测算）—20080416_财力性转移支付2010年预算参考数_合并" xfId="12042"/>
    <cellStyle name="好_卫生(按照总人口测算）—20080416_财力性转移支付2010年预算参考数_合并 2" xfId="12043"/>
    <cellStyle name="好_卫生(按照总人口测算）—20080416_财力性转移支付2010年预算参考数_华东" xfId="12044"/>
    <cellStyle name="好_卫生(按照总人口测算）—20080416_财力性转移支付2010年预算参考数_华东 2" xfId="12045"/>
    <cellStyle name="好_卫生(按照总人口测算）—20080416_财力性转移支付2010年预算参考数_隋心对账单定稿0514" xfId="12046"/>
    <cellStyle name="好_卫生(按照总人口测算）—20080416_财力性转移支付2010年预算参考数_隋心对账单定稿0514 2" xfId="12047"/>
    <cellStyle name="好_卫生(按照总人口测算）—20080416_合并" xfId="12048"/>
    <cellStyle name="好_卫生(按照总人口测算）—20080416_合并 2" xfId="12049"/>
    <cellStyle name="好_卫生(按照总人口测算）—20080416_华东" xfId="12050"/>
    <cellStyle name="好_卫生(按照总人口测算）—20080416_华东 2" xfId="12051"/>
    <cellStyle name="好_卫生(按照总人口测算）—20080416_民生政策最低支出需求" xfId="12052"/>
    <cellStyle name="好_卫生(按照总人口测算）—20080416_民生政策最低支出需求 2" xfId="12053"/>
    <cellStyle name="好_卫生(按照总人口测算）—20080416_民生政策最低支出需求 3" xfId="12054"/>
    <cellStyle name="好_卫生(按照总人口测算）—20080416_民生政策最低支出需求_03_2010年各地区一般预算平衡表" xfId="12055"/>
    <cellStyle name="好_卫生(按照总人口测算）—20080416_民生政策最低支出需求_03_2010年各地区一般预算平衡表 2" xfId="12056"/>
    <cellStyle name="好_卫生(按照总人口测算）—20080416_民生政策最低支出需求_03_2010年各地区一般预算平衡表_2010年地方财政一般预算分级平衡情况表（汇总）0524" xfId="12057"/>
    <cellStyle name="好_卫生(按照总人口测算）—20080416_民生政策最低支出需求_03_2010年各地区一般预算平衡表_2010年地方财政一般预算分级平衡情况表（汇总）0524 2" xfId="12058"/>
    <cellStyle name="好_卫生(按照总人口测算）—20080416_民生政策最低支出需求_财力性转移支付2010年预算参考数" xfId="12059"/>
    <cellStyle name="好_卫生(按照总人口测算）—20080416_民生政策最低支出需求_财力性转移支付2010年预算参考数 2" xfId="12060"/>
    <cellStyle name="好_卫生(按照总人口测算）—20080416_民生政策最低支出需求_财力性转移支付2010年预算参考数_03_2010年各地区一般预算平衡表" xfId="12061"/>
    <cellStyle name="好_卫生(按照总人口测算）—20080416_民生政策最低支出需求_财力性转移支付2010年预算参考数_03_2010年各地区一般预算平衡表 2" xfId="12062"/>
    <cellStyle name="好_卫生(按照总人口测算）—20080416_民生政策最低支出需求_财力性转移支付2010年预算参考数_03_2010年各地区一般预算平衡表_2010年地方财政一般预算分级平衡情况表（汇总）0524" xfId="12063"/>
    <cellStyle name="好_卫生(按照总人口测算）—20080416_民生政策最低支出需求_财力性转移支付2010年预算参考数_03_2010年各地区一般预算平衡表_2010年地方财政一般预算分级平衡情况表（汇总）0524 2" xfId="12064"/>
    <cellStyle name="好_卫生(按照总人口测算）—20080416_民生政策最低支出需求_财力性转移支付2010年预算参考数_合并" xfId="12065"/>
    <cellStyle name="好_卫生(按照总人口测算）—20080416_民生政策最低支出需求_财力性转移支付2010年预算参考数_合并 2" xfId="12066"/>
    <cellStyle name="好_卫生(按照总人口测算）—20080416_民生政策最低支出需求_财力性转移支付2010年预算参考数_华东" xfId="12067"/>
    <cellStyle name="好_卫生(按照总人口测算）—20080416_民生政策最低支出需求_财力性转移支付2010年预算参考数_华东 2" xfId="12068"/>
    <cellStyle name="好_卫生(按照总人口测算）—20080416_民生政策最低支出需求_财力性转移支付2010年预算参考数_隋心对账单定稿0514" xfId="12069"/>
    <cellStyle name="好_卫生(按照总人口测算）—20080416_民生政策最低支出需求_财力性转移支付2010年预算参考数_隋心对账单定稿0514 2" xfId="12070"/>
    <cellStyle name="好_卫生(按照总人口测算）—20080416_民生政策最低支出需求_合并" xfId="12071"/>
    <cellStyle name="好_卫生(按照总人口测算）—20080416_民生政策最低支出需求_合并 2" xfId="12072"/>
    <cellStyle name="好_卫生(按照总人口测算）—20080416_民生政策最低支出需求_华东" xfId="12073"/>
    <cellStyle name="好_卫生(按照总人口测算）—20080416_民生政策最低支出需求_华东 2" xfId="12074"/>
    <cellStyle name="好_卫生(按照总人口测算）—20080416_民生政策最低支出需求_隋心对账单定稿0514" xfId="12075"/>
    <cellStyle name="好_卫生(按照总人口测算）—20080416_民生政策最低支出需求_隋心对账单定稿0514 2" xfId="12076"/>
    <cellStyle name="好_卫生(按照总人口测算）—20080416_隋心对账单定稿0514" xfId="12077"/>
    <cellStyle name="好_卫生(按照总人口测算）—20080416_隋心对账单定稿0514 2" xfId="12078"/>
    <cellStyle name="好_卫生(按照总人口测算）—20080416_县市旗测算-新科目（含人口规模效应）" xfId="12079"/>
    <cellStyle name="好_卫生(按照总人口测算）—20080416_县市旗测算-新科目（含人口规模效应） 2" xfId="12080"/>
    <cellStyle name="好_卫生(按照总人口测算）—20080416_县市旗测算-新科目（含人口规模效应） 3" xfId="12081"/>
    <cellStyle name="好_卫生(按照总人口测算）—20080416_县市旗测算-新科目（含人口规模效应）_03_2010年各地区一般预算平衡表" xfId="12082"/>
    <cellStyle name="好_卫生(按照总人口测算）—20080416_县市旗测算-新科目（含人口规模效应）_03_2010年各地区一般预算平衡表 2" xfId="12083"/>
    <cellStyle name="好_卫生(按照总人口测算）—20080416_县市旗测算-新科目（含人口规模效应）_03_2010年各地区一般预算平衡表_2010年地方财政一般预算分级平衡情况表（汇总）0524" xfId="12084"/>
    <cellStyle name="好_卫生(按照总人口测算）—20080416_县市旗测算-新科目（含人口规模效应）_03_2010年各地区一般预算平衡表_2010年地方财政一般预算分级平衡情况表（汇总）0524 2" xfId="12085"/>
    <cellStyle name="好_卫生(按照总人口测算）—20080416_县市旗测算-新科目（含人口规模效应）_财力性转移支付2010年预算参考数" xfId="12086"/>
    <cellStyle name="好_卫生(按照总人口测算）—20080416_县市旗测算-新科目（含人口规模效应）_财力性转移支付2010年预算参考数 2" xfId="12087"/>
    <cellStyle name="好_卫生(按照总人口测算）—20080416_县市旗测算-新科目（含人口规模效应）_财力性转移支付2010年预算参考数_03_2010年各地区一般预算平衡表" xfId="12088"/>
    <cellStyle name="好_卫生(按照总人口测算）—20080416_县市旗测算-新科目（含人口规模效应）_财力性转移支付2010年预算参考数_03_2010年各地区一般预算平衡表 2" xfId="12089"/>
    <cellStyle name="好_卫生(按照总人口测算）—20080416_县市旗测算-新科目（含人口规模效应）_财力性转移支付2010年预算参考数_03_2010年各地区一般预算平衡表_2010年地方财政一般预算分级平衡情况表（汇总）0524" xfId="12090"/>
    <cellStyle name="好_卫生(按照总人口测算）—20080416_县市旗测算-新科目（含人口规模效应）_财力性转移支付2010年预算参考数_03_2010年各地区一般预算平衡表_2010年地方财政一般预算分级平衡情况表（汇总）0524 2" xfId="12091"/>
    <cellStyle name="好_卫生(按照总人口测算）—20080416_县市旗测算-新科目（含人口规模效应）_财力性转移支付2010年预算参考数_合并" xfId="12092"/>
    <cellStyle name="好_卫生(按照总人口测算）—20080416_县市旗测算-新科目（含人口规模效应）_财力性转移支付2010年预算参考数_合并 2" xfId="12093"/>
    <cellStyle name="好_卫生(按照总人口测算）—20080416_县市旗测算-新科目（含人口规模效应）_财力性转移支付2010年预算参考数_华东" xfId="12094"/>
    <cellStyle name="好_卫生(按照总人口测算）—20080416_县市旗测算-新科目（含人口规模效应）_财力性转移支付2010年预算参考数_华东 2" xfId="12095"/>
    <cellStyle name="好_卫生(按照总人口测算）—20080416_县市旗测算-新科目（含人口规模效应）_财力性转移支付2010年预算参考数_隋心对账单定稿0514" xfId="12096"/>
    <cellStyle name="好_卫生(按照总人口测算）—20080416_县市旗测算-新科目（含人口规模效应）_财力性转移支付2010年预算参考数_隋心对账单定稿0514 2" xfId="12097"/>
    <cellStyle name="好_卫生(按照总人口测算）—20080416_县市旗测算-新科目（含人口规模效应）_合并" xfId="12098"/>
    <cellStyle name="好_卫生(按照总人口测算）—20080416_县市旗测算-新科目（含人口规模效应）_合并 2" xfId="12099"/>
    <cellStyle name="好_卫生(按照总人口测算）—20080416_县市旗测算-新科目（含人口规模效应）_华东" xfId="12100"/>
    <cellStyle name="好_卫生(按照总人口测算）—20080416_县市旗测算-新科目（含人口规模效应）_华东 2" xfId="12101"/>
    <cellStyle name="好_卫生(按照总人口测算）—20080416_县市旗测算-新科目（含人口规模效应）_隋心对账单定稿0514" xfId="12102"/>
    <cellStyle name="好_卫生(按照总人口测算）—20080416_县市旗测算-新科目（含人口规模效应）_隋心对账单定稿0514 2" xfId="12103"/>
    <cellStyle name="好_卫生部门" xfId="12104"/>
    <cellStyle name="好_卫生部门 2" xfId="12105"/>
    <cellStyle name="好_卫生部门 3" xfId="12106"/>
    <cellStyle name="好_卫生部门_03_2010年各地区一般预算平衡表" xfId="12107"/>
    <cellStyle name="好_卫生部门_03_2010年各地区一般预算平衡表 2" xfId="12108"/>
    <cellStyle name="好_卫生部门_03_2010年各地区一般预算平衡表_2010年地方财政一般预算分级平衡情况表（汇总）0524" xfId="12109"/>
    <cellStyle name="好_卫生部门_03_2010年各地区一般预算平衡表_2010年地方财政一般预算分级平衡情况表（汇总）0524 2" xfId="12110"/>
    <cellStyle name="好_卫生部门_财力性转移支付2010年预算参考数" xfId="12111"/>
    <cellStyle name="好_卫生部门_财力性转移支付2010年预算参考数 2" xfId="12112"/>
    <cellStyle name="好_卫生部门_财力性转移支付2010年预算参考数_03_2010年各地区一般预算平衡表" xfId="12113"/>
    <cellStyle name="好_卫生部门_财力性转移支付2010年预算参考数_03_2010年各地区一般预算平衡表 2" xfId="12114"/>
    <cellStyle name="好_卫生部门_财力性转移支付2010年预算参考数_03_2010年各地区一般预算平衡表_2010年地方财政一般预算分级平衡情况表（汇总）0524" xfId="12115"/>
    <cellStyle name="好_卫生部门_财力性转移支付2010年预算参考数_03_2010年各地区一般预算平衡表_2010年地方财政一般预算分级平衡情况表（汇总）0524 2" xfId="12116"/>
    <cellStyle name="好_卫生部门_财力性转移支付2010年预算参考数_合并" xfId="12117"/>
    <cellStyle name="好_卫生部门_财力性转移支付2010年预算参考数_合并 2" xfId="12118"/>
    <cellStyle name="好_卫生部门_财力性转移支付2010年预算参考数_华东" xfId="12119"/>
    <cellStyle name="好_卫生部门_财力性转移支付2010年预算参考数_华东 2" xfId="12120"/>
    <cellStyle name="好_卫生部门_财力性转移支付2010年预算参考数_隋心对账单定稿0514" xfId="12121"/>
    <cellStyle name="好_卫生部门_财力性转移支付2010年预算参考数_隋心对账单定稿0514 2" xfId="12122"/>
    <cellStyle name="好_卫生部门_合并" xfId="12123"/>
    <cellStyle name="好_卫生部门_合并 2" xfId="12124"/>
    <cellStyle name="好_卫生部门_华东" xfId="12125"/>
    <cellStyle name="好_卫生部门_华东 2" xfId="12126"/>
    <cellStyle name="好_卫生部门_隋心对账单定稿0514" xfId="12127"/>
    <cellStyle name="好_卫生部门_隋心对账单定稿0514 2" xfId="12128"/>
    <cellStyle name="好_文体广播部门" xfId="12129"/>
    <cellStyle name="好_文体广播部门 2" xfId="12130"/>
    <cellStyle name="好_文体广播部门 3" xfId="12131"/>
    <cellStyle name="好_文体广播部门_合并" xfId="12132"/>
    <cellStyle name="好_文体广播部门_合并 2" xfId="12133"/>
    <cellStyle name="好_文体广播部门_华东" xfId="12134"/>
    <cellStyle name="好_文体广播部门_华东 2" xfId="12135"/>
    <cellStyle name="好_文体广播部门_隋心对账单定稿0514" xfId="12136"/>
    <cellStyle name="好_文体广播部门_隋心对账单定稿0514 2" xfId="12137"/>
    <cellStyle name="好_文体广播事业(按照总人口测算）—20080416" xfId="12138"/>
    <cellStyle name="好_文体广播事业(按照总人口测算）—20080416 2" xfId="12139"/>
    <cellStyle name="好_文体广播事业(按照总人口测算）—20080416 3" xfId="12140"/>
    <cellStyle name="好_文体广播事业(按照总人口测算）—20080416_03_2010年各地区一般预算平衡表" xfId="12141"/>
    <cellStyle name="好_文体广播事业(按照总人口测算）—20080416_03_2010年各地区一般预算平衡表 2" xfId="12142"/>
    <cellStyle name="好_文体广播事业(按照总人口测算）—20080416_03_2010年各地区一般预算平衡表_2010年地方财政一般预算分级平衡情况表（汇总）0524" xfId="12143"/>
    <cellStyle name="好_文体广播事业(按照总人口测算）—20080416_03_2010年各地区一般预算平衡表_2010年地方财政一般预算分级平衡情况表（汇总）0524 2" xfId="12144"/>
    <cellStyle name="好_文体广播事业(按照总人口测算）—20080416_不含人员经费系数" xfId="12145"/>
    <cellStyle name="好_文体广播事业(按照总人口测算）—20080416_不含人员经费系数 2" xfId="12146"/>
    <cellStyle name="好_文体广播事业(按照总人口测算）—20080416_不含人员经费系数 3" xfId="12147"/>
    <cellStyle name="好_文体广播事业(按照总人口测算）—20080416_不含人员经费系数_03_2010年各地区一般预算平衡表" xfId="12148"/>
    <cellStyle name="好_文体广播事业(按照总人口测算）—20080416_不含人员经费系数_03_2010年各地区一般预算平衡表 2" xfId="12149"/>
    <cellStyle name="好_文体广播事业(按照总人口测算）—20080416_不含人员经费系数_03_2010年各地区一般预算平衡表_2010年地方财政一般预算分级平衡情况表（汇总）0524" xfId="12150"/>
    <cellStyle name="好_文体广播事业(按照总人口测算）—20080416_不含人员经费系数_03_2010年各地区一般预算平衡表_2010年地方财政一般预算分级平衡情况表（汇总）0524 2" xfId="12151"/>
    <cellStyle name="好_文体广播事业(按照总人口测算）—20080416_不含人员经费系数_财力性转移支付2010年预算参考数" xfId="12152"/>
    <cellStyle name="好_文体广播事业(按照总人口测算）—20080416_不含人员经费系数_财力性转移支付2010年预算参考数 2" xfId="12153"/>
    <cellStyle name="好_文体广播事业(按照总人口测算）—20080416_不含人员经费系数_财力性转移支付2010年预算参考数_03_2010年各地区一般预算平衡表" xfId="12154"/>
    <cellStyle name="好_文体广播事业(按照总人口测算）—20080416_不含人员经费系数_财力性转移支付2010年预算参考数_03_2010年各地区一般预算平衡表 2" xfId="12155"/>
    <cellStyle name="好_文体广播事业(按照总人口测算）—20080416_不含人员经费系数_财力性转移支付2010年预算参考数_03_2010年各地区一般预算平衡表_2010年地方财政一般预算分级平衡情况表（汇总）0524" xfId="12156"/>
    <cellStyle name="好_文体广播事业(按照总人口测算）—20080416_不含人员经费系数_财力性转移支付2010年预算参考数_03_2010年各地区一般预算平衡表_2010年地方财政一般预算分级平衡情况表（汇总）0524 2" xfId="12157"/>
    <cellStyle name="好_文体广播事业(按照总人口测算）—20080416_不含人员经费系数_财力性转移支付2010年预算参考数_合并" xfId="12158"/>
    <cellStyle name="好_文体广播事业(按照总人口测算）—20080416_不含人员经费系数_财力性转移支付2010年预算参考数_合并 2" xfId="12159"/>
    <cellStyle name="好_文体广播事业(按照总人口测算）—20080416_不含人员经费系数_财力性转移支付2010年预算参考数_华东" xfId="12160"/>
    <cellStyle name="好_文体广播事业(按照总人口测算）—20080416_不含人员经费系数_财力性转移支付2010年预算参考数_华东 2" xfId="12161"/>
    <cellStyle name="好_文体广播事业(按照总人口测算）—20080416_不含人员经费系数_财力性转移支付2010年预算参考数_隋心对账单定稿0514" xfId="12162"/>
    <cellStyle name="好_文体广播事业(按照总人口测算）—20080416_不含人员经费系数_财力性转移支付2010年预算参考数_隋心对账单定稿0514 2" xfId="12163"/>
    <cellStyle name="好_文体广播事业(按照总人口测算）—20080416_不含人员经费系数_合并" xfId="12164"/>
    <cellStyle name="好_文体广播事业(按照总人口测算）—20080416_不含人员经费系数_合并 2" xfId="12165"/>
    <cellStyle name="好_文体广播事业(按照总人口测算）—20080416_不含人员经费系数_华东" xfId="12166"/>
    <cellStyle name="好_文体广播事业(按照总人口测算）—20080416_不含人员经费系数_华东 2" xfId="12167"/>
    <cellStyle name="好_文体广播事业(按照总人口测算）—20080416_不含人员经费系数_隋心对账单定稿0514" xfId="12168"/>
    <cellStyle name="好_文体广播事业(按照总人口测算）—20080416_不含人员经费系数_隋心对账单定稿0514 2" xfId="12169"/>
    <cellStyle name="好_文体广播事业(按照总人口测算）—20080416_财力性转移支付2010年预算参考数" xfId="12170"/>
    <cellStyle name="好_文体广播事业(按照总人口测算）—20080416_财力性转移支付2010年预算参考数 2" xfId="12171"/>
    <cellStyle name="好_文体广播事业(按照总人口测算）—20080416_财力性转移支付2010年预算参考数_03_2010年各地区一般预算平衡表" xfId="12172"/>
    <cellStyle name="好_文体广播事业(按照总人口测算）—20080416_财力性转移支付2010年预算参考数_03_2010年各地区一般预算平衡表 2" xfId="12173"/>
    <cellStyle name="好_文体广播事业(按照总人口测算）—20080416_财力性转移支付2010年预算参考数_03_2010年各地区一般预算平衡表_2010年地方财政一般预算分级平衡情况表（汇总）0524" xfId="12174"/>
    <cellStyle name="好_文体广播事业(按照总人口测算）—20080416_财力性转移支付2010年预算参考数_03_2010年各地区一般预算平衡表_2010年地方财政一般预算分级平衡情况表（汇总）0524 2" xfId="12175"/>
    <cellStyle name="好_文体广播事业(按照总人口测算）—20080416_财力性转移支付2010年预算参考数_合并" xfId="12176"/>
    <cellStyle name="好_文体广播事业(按照总人口测算）—20080416_财力性转移支付2010年预算参考数_合并 2" xfId="12177"/>
    <cellStyle name="好_文体广播事业(按照总人口测算）—20080416_财力性转移支付2010年预算参考数_华东" xfId="12178"/>
    <cellStyle name="好_文体广播事业(按照总人口测算）—20080416_财力性转移支付2010年预算参考数_华东 2" xfId="12179"/>
    <cellStyle name="好_文体广播事业(按照总人口测算）—20080416_财力性转移支付2010年预算参考数_隋心对账单定稿0514" xfId="12180"/>
    <cellStyle name="好_文体广播事业(按照总人口测算）—20080416_财力性转移支付2010年预算参考数_隋心对账单定稿0514 2" xfId="12181"/>
    <cellStyle name="好_文体广播事业(按照总人口测算）—20080416_合并" xfId="12182"/>
    <cellStyle name="好_文体广播事业(按照总人口测算）—20080416_合并 2" xfId="12183"/>
    <cellStyle name="好_文体广播事业(按照总人口测算）—20080416_华东" xfId="12184"/>
    <cellStyle name="好_文体广播事业(按照总人口测算）—20080416_华东 2" xfId="12185"/>
    <cellStyle name="好_文体广播事业(按照总人口测算）—20080416_民生政策最低支出需求" xfId="12186"/>
    <cellStyle name="好_文体广播事业(按照总人口测算）—20080416_民生政策最低支出需求 2" xfId="12187"/>
    <cellStyle name="好_文体广播事业(按照总人口测算）—20080416_民生政策最低支出需求 3" xfId="12188"/>
    <cellStyle name="好_文体广播事业(按照总人口测算）—20080416_民生政策最低支出需求_03_2010年各地区一般预算平衡表" xfId="12189"/>
    <cellStyle name="好_文体广播事业(按照总人口测算）—20080416_民生政策最低支出需求_03_2010年各地区一般预算平衡表 2" xfId="12190"/>
    <cellStyle name="好_文体广播事业(按照总人口测算）—20080416_民生政策最低支出需求_03_2010年各地区一般预算平衡表_2010年地方财政一般预算分级平衡情况表（汇总）0524" xfId="12191"/>
    <cellStyle name="好_文体广播事业(按照总人口测算）—20080416_民生政策最低支出需求_03_2010年各地区一般预算平衡表_2010年地方财政一般预算分级平衡情况表（汇总）0524 2" xfId="12192"/>
    <cellStyle name="好_文体广播事业(按照总人口测算）—20080416_民生政策最低支出需求_财力性转移支付2010年预算参考数" xfId="12193"/>
    <cellStyle name="好_文体广播事业(按照总人口测算）—20080416_民生政策最低支出需求_财力性转移支付2010年预算参考数 2" xfId="12194"/>
    <cellStyle name="好_文体广播事业(按照总人口测算）—20080416_民生政策最低支出需求_财力性转移支付2010年预算参考数_03_2010年各地区一般预算平衡表" xfId="12195"/>
    <cellStyle name="好_文体广播事业(按照总人口测算）—20080416_民生政策最低支出需求_财力性转移支付2010年预算参考数_03_2010年各地区一般预算平衡表 2" xfId="12196"/>
    <cellStyle name="好_文体广播事业(按照总人口测算）—20080416_民生政策最低支出需求_财力性转移支付2010年预算参考数_03_2010年各地区一般预算平衡表_2010年地方财政一般预算分级平衡情况表（汇总）0524" xfId="12197"/>
    <cellStyle name="好_文体广播事业(按照总人口测算）—20080416_民生政策最低支出需求_财力性转移支付2010年预算参考数_03_2010年各地区一般预算平衡表_2010年地方财政一般预算分级平衡情况表（汇总）0524 2" xfId="12198"/>
    <cellStyle name="好_文体广播事业(按照总人口测算）—20080416_民生政策最低支出需求_财力性转移支付2010年预算参考数_合并" xfId="12199"/>
    <cellStyle name="好_文体广播事业(按照总人口测算）—20080416_民生政策最低支出需求_财力性转移支付2010年预算参考数_合并 2" xfId="12200"/>
    <cellStyle name="好_文体广播事业(按照总人口测算）—20080416_民生政策最低支出需求_财力性转移支付2010年预算参考数_华东" xfId="12201"/>
    <cellStyle name="好_文体广播事业(按照总人口测算）—20080416_民生政策最低支出需求_财力性转移支付2010年预算参考数_华东 2" xfId="12202"/>
    <cellStyle name="好_文体广播事业(按照总人口测算）—20080416_民生政策最低支出需求_财力性转移支付2010年预算参考数_隋心对账单定稿0514" xfId="12203"/>
    <cellStyle name="好_文体广播事业(按照总人口测算）—20080416_民生政策最低支出需求_财力性转移支付2010年预算参考数_隋心对账单定稿0514 2" xfId="12204"/>
    <cellStyle name="好_文体广播事业(按照总人口测算）—20080416_民生政策最低支出需求_合并" xfId="12205"/>
    <cellStyle name="好_文体广播事业(按照总人口测算）—20080416_民生政策最低支出需求_合并 2" xfId="12206"/>
    <cellStyle name="好_文体广播事业(按照总人口测算）—20080416_民生政策最低支出需求_华东" xfId="12207"/>
    <cellStyle name="好_文体广播事业(按照总人口测算）—20080416_民生政策最低支出需求_华东 2" xfId="12208"/>
    <cellStyle name="好_文体广播事业(按照总人口测算）—20080416_民生政策最低支出需求_隋心对账单定稿0514" xfId="12209"/>
    <cellStyle name="好_文体广播事业(按照总人口测算）—20080416_民生政策最低支出需求_隋心对账单定稿0514 2" xfId="12210"/>
    <cellStyle name="好_文体广播事业(按照总人口测算）—20080416_隋心对账单定稿0514" xfId="12211"/>
    <cellStyle name="好_文体广播事业(按照总人口测算）—20080416_隋心对账单定稿0514 2" xfId="12212"/>
    <cellStyle name="好_文体广播事业(按照总人口测算）—20080416_县市旗测算-新科目（含人口规模效应）" xfId="12213"/>
    <cellStyle name="好_文体广播事业(按照总人口测算）—20080416_县市旗测算-新科目（含人口规模效应） 2" xfId="12214"/>
    <cellStyle name="好_文体广播事业(按照总人口测算）—20080416_县市旗测算-新科目（含人口规模效应） 3" xfId="12215"/>
    <cellStyle name="好_文体广播事业(按照总人口测算）—20080416_县市旗测算-新科目（含人口规模效应）_03_2010年各地区一般预算平衡表" xfId="12216"/>
    <cellStyle name="好_文体广播事业(按照总人口测算）—20080416_县市旗测算-新科目（含人口规模效应）_03_2010年各地区一般预算平衡表 2" xfId="12217"/>
    <cellStyle name="好_文体广播事业(按照总人口测算）—20080416_县市旗测算-新科目（含人口规模效应）_03_2010年各地区一般预算平衡表_2010年地方财政一般预算分级平衡情况表（汇总）0524" xfId="12218"/>
    <cellStyle name="好_文体广播事业(按照总人口测算）—20080416_县市旗测算-新科目（含人口规模效应）_03_2010年各地区一般预算平衡表_2010年地方财政一般预算分级平衡情况表（汇总）0524 2" xfId="12219"/>
    <cellStyle name="好_文体广播事业(按照总人口测算）—20080416_县市旗测算-新科目（含人口规模效应）_财力性转移支付2010年预算参考数" xfId="12220"/>
    <cellStyle name="好_文体广播事业(按照总人口测算）—20080416_县市旗测算-新科目（含人口规模效应）_财力性转移支付2010年预算参考数 2" xfId="12221"/>
    <cellStyle name="好_文体广播事业(按照总人口测算）—20080416_县市旗测算-新科目（含人口规模效应）_财力性转移支付2010年预算参考数_03_2010年各地区一般预算平衡表" xfId="12222"/>
    <cellStyle name="好_文体广播事业(按照总人口测算）—20080416_县市旗测算-新科目（含人口规模效应）_财力性转移支付2010年预算参考数_03_2010年各地区一般预算平衡表 2" xfId="12223"/>
    <cellStyle name="好_文体广播事业(按照总人口测算）—20080416_县市旗测算-新科目（含人口规模效应）_财力性转移支付2010年预算参考数_03_2010年各地区一般预算平衡表_2010年地方财政一般预算分级平衡情况表（汇总）0524" xfId="12224"/>
    <cellStyle name="好_文体广播事业(按照总人口测算）—20080416_县市旗测算-新科目（含人口规模效应）_财力性转移支付2010年预算参考数_03_2010年各地区一般预算平衡表_2010年地方财政一般预算分级平衡情况表（汇总）0524 2" xfId="12225"/>
    <cellStyle name="好_文体广播事业(按照总人口测算）—20080416_县市旗测算-新科目（含人口规模效应）_财力性转移支付2010年预算参考数_合并" xfId="12226"/>
    <cellStyle name="好_文体广播事业(按照总人口测算）—20080416_县市旗测算-新科目（含人口规模效应）_财力性转移支付2010年预算参考数_合并 2" xfId="12227"/>
    <cellStyle name="好_文体广播事业(按照总人口测算）—20080416_县市旗测算-新科目（含人口规模效应）_财力性转移支付2010年预算参考数_华东" xfId="12228"/>
    <cellStyle name="好_文体广播事业(按照总人口测算）—20080416_县市旗测算-新科目（含人口规模效应）_财力性转移支付2010年预算参考数_华东 2" xfId="12229"/>
    <cellStyle name="好_文体广播事业(按照总人口测算）—20080416_县市旗测算-新科目（含人口规模效应）_财力性转移支付2010年预算参考数_隋心对账单定稿0514" xfId="12230"/>
    <cellStyle name="好_文体广播事业(按照总人口测算）—20080416_县市旗测算-新科目（含人口规模效应）_财力性转移支付2010年预算参考数_隋心对账单定稿0514 2" xfId="12231"/>
    <cellStyle name="好_文体广播事业(按照总人口测算）—20080416_县市旗测算-新科目（含人口规模效应）_合并" xfId="12232"/>
    <cellStyle name="好_文体广播事业(按照总人口测算）—20080416_县市旗测算-新科目（含人口规模效应）_合并 2" xfId="12233"/>
    <cellStyle name="好_文体广播事业(按照总人口测算）—20080416_县市旗测算-新科目（含人口规模效应）_华东" xfId="12234"/>
    <cellStyle name="好_文体广播事业(按照总人口测算）—20080416_县市旗测算-新科目（含人口规模效应）_华东 2" xfId="12235"/>
    <cellStyle name="好_文体广播事业(按照总人口测算）—20080416_县市旗测算-新科目（含人口规模效应）_隋心对账单定稿0514" xfId="12236"/>
    <cellStyle name="好_文体广播事业(按照总人口测算）—20080416_县市旗测算-新科目（含人口规模效应）_隋心对账单定稿0514 2" xfId="12237"/>
    <cellStyle name="好_县区合并测算20080421" xfId="12238"/>
    <cellStyle name="好_县区合并测算20080421 2" xfId="12239"/>
    <cellStyle name="好_县区合并测算20080421 3" xfId="12240"/>
    <cellStyle name="好_县区合并测算20080421_03_2010年各地区一般预算平衡表" xfId="12241"/>
    <cellStyle name="好_县区合并测算20080421_03_2010年各地区一般预算平衡表 2" xfId="12242"/>
    <cellStyle name="好_县区合并测算20080421_03_2010年各地区一般预算平衡表_2010年地方财政一般预算分级平衡情况表（汇总）0524" xfId="12243"/>
    <cellStyle name="好_县区合并测算20080421_03_2010年各地区一般预算平衡表_2010年地方财政一般预算分级平衡情况表（汇总）0524 2" xfId="12244"/>
    <cellStyle name="好_县区合并测算20080421_不含人员经费系数" xfId="12245"/>
    <cellStyle name="好_县区合并测算20080421_不含人员经费系数 2" xfId="12246"/>
    <cellStyle name="好_县区合并测算20080421_不含人员经费系数 3" xfId="12247"/>
    <cellStyle name="好_县区合并测算20080421_不含人员经费系数_03_2010年各地区一般预算平衡表" xfId="12248"/>
    <cellStyle name="好_县区合并测算20080421_不含人员经费系数_03_2010年各地区一般预算平衡表 2" xfId="12249"/>
    <cellStyle name="好_县区合并测算20080421_不含人员经费系数_03_2010年各地区一般预算平衡表_2010年地方财政一般预算分级平衡情况表（汇总）0524" xfId="12250"/>
    <cellStyle name="好_县区合并测算20080421_不含人员经费系数_03_2010年各地区一般预算平衡表_2010年地方财政一般预算分级平衡情况表（汇总）0524 2" xfId="12251"/>
    <cellStyle name="好_县区合并测算20080421_不含人员经费系数_财力性转移支付2010年预算参考数" xfId="12252"/>
    <cellStyle name="好_县区合并测算20080421_不含人员经费系数_财力性转移支付2010年预算参考数 2" xfId="12253"/>
    <cellStyle name="好_县区合并测算20080421_不含人员经费系数_财力性转移支付2010年预算参考数_03_2010年各地区一般预算平衡表" xfId="12254"/>
    <cellStyle name="好_县区合并测算20080421_不含人员经费系数_财力性转移支付2010年预算参考数_03_2010年各地区一般预算平衡表 2" xfId="12255"/>
    <cellStyle name="好_县区合并测算20080421_不含人员经费系数_财力性转移支付2010年预算参考数_03_2010年各地区一般预算平衡表_2010年地方财政一般预算分级平衡情况表（汇总）0524" xfId="12256"/>
    <cellStyle name="好_县区合并测算20080421_不含人员经费系数_财力性转移支付2010年预算参考数_03_2010年各地区一般预算平衡表_2010年地方财政一般预算分级平衡情况表（汇总）0524 2" xfId="12257"/>
    <cellStyle name="好_县区合并测算20080421_不含人员经费系数_财力性转移支付2010年预算参考数_合并" xfId="12258"/>
    <cellStyle name="好_县区合并测算20080421_不含人员经费系数_财力性转移支付2010年预算参考数_合并 2" xfId="12259"/>
    <cellStyle name="好_县区合并测算20080421_不含人员经费系数_财力性转移支付2010年预算参考数_华东" xfId="12260"/>
    <cellStyle name="好_县区合并测算20080421_不含人员经费系数_财力性转移支付2010年预算参考数_华东 2" xfId="12261"/>
    <cellStyle name="好_县区合并测算20080421_不含人员经费系数_财力性转移支付2010年预算参考数_隋心对账单定稿0514" xfId="12262"/>
    <cellStyle name="好_县区合并测算20080421_不含人员经费系数_财力性转移支付2010年预算参考数_隋心对账单定稿0514 2" xfId="12263"/>
    <cellStyle name="好_县区合并测算20080421_不含人员经费系数_合并" xfId="12264"/>
    <cellStyle name="好_县区合并测算20080421_不含人员经费系数_合并 2" xfId="12265"/>
    <cellStyle name="好_县区合并测算20080421_不含人员经费系数_华东" xfId="12266"/>
    <cellStyle name="好_县区合并测算20080421_不含人员经费系数_华东 2" xfId="12267"/>
    <cellStyle name="好_县区合并测算20080421_不含人员经费系数_隋心对账单定稿0514" xfId="12268"/>
    <cellStyle name="好_县区合并测算20080421_不含人员经费系数_隋心对账单定稿0514 2" xfId="12269"/>
    <cellStyle name="好_县区合并测算20080421_财力性转移支付2010年预算参考数" xfId="12270"/>
    <cellStyle name="好_县区合并测算20080421_财力性转移支付2010年预算参考数 2" xfId="12271"/>
    <cellStyle name="好_县区合并测算20080421_财力性转移支付2010年预算参考数_03_2010年各地区一般预算平衡表" xfId="12272"/>
    <cellStyle name="好_县区合并测算20080421_财力性转移支付2010年预算参考数_03_2010年各地区一般预算平衡表 2" xfId="12273"/>
    <cellStyle name="好_县区合并测算20080421_财力性转移支付2010年预算参考数_03_2010年各地区一般预算平衡表_2010年地方财政一般预算分级平衡情况表（汇总）0524" xfId="12274"/>
    <cellStyle name="好_县区合并测算20080421_财力性转移支付2010年预算参考数_03_2010年各地区一般预算平衡表_2010年地方财政一般预算分级平衡情况表（汇总）0524 2" xfId="12275"/>
    <cellStyle name="好_县区合并测算20080421_财力性转移支付2010年预算参考数_合并" xfId="12276"/>
    <cellStyle name="好_县区合并测算20080421_财力性转移支付2010年预算参考数_合并 2" xfId="12277"/>
    <cellStyle name="好_县区合并测算20080421_财力性转移支付2010年预算参考数_华东" xfId="12278"/>
    <cellStyle name="好_县区合并测算20080421_财力性转移支付2010年预算参考数_华东 2" xfId="12279"/>
    <cellStyle name="好_县区合并测算20080421_财力性转移支付2010年预算参考数_隋心对账单定稿0514" xfId="12280"/>
    <cellStyle name="好_县区合并测算20080421_财力性转移支付2010年预算参考数_隋心对账单定稿0514 2" xfId="12281"/>
    <cellStyle name="好_县区合并测算20080421_合并" xfId="12282"/>
    <cellStyle name="好_县区合并测算20080421_合并 2" xfId="12283"/>
    <cellStyle name="好_县区合并测算20080421_华东" xfId="12284"/>
    <cellStyle name="好_县区合并测算20080421_华东 2" xfId="12285"/>
    <cellStyle name="好_县区合并测算20080421_民生政策最低支出需求" xfId="12286"/>
    <cellStyle name="好_县区合并测算20080421_民生政策最低支出需求 2" xfId="12287"/>
    <cellStyle name="好_县区合并测算20080421_民生政策最低支出需求 3" xfId="12288"/>
    <cellStyle name="好_县区合并测算20080421_民生政策最低支出需求_03_2010年各地区一般预算平衡表" xfId="12289"/>
    <cellStyle name="好_县区合并测算20080421_民生政策最低支出需求_03_2010年各地区一般预算平衡表 2" xfId="12290"/>
    <cellStyle name="好_县区合并测算20080421_民生政策最低支出需求_03_2010年各地区一般预算平衡表_2010年地方财政一般预算分级平衡情况表（汇总）0524" xfId="12291"/>
    <cellStyle name="好_县区合并测算20080421_民生政策最低支出需求_03_2010年各地区一般预算平衡表_2010年地方财政一般预算分级平衡情况表（汇总）0524 2" xfId="12292"/>
    <cellStyle name="好_县区合并测算20080421_民生政策最低支出需求_财力性转移支付2010年预算参考数" xfId="12293"/>
    <cellStyle name="好_县区合并测算20080421_民生政策最低支出需求_财力性转移支付2010年预算参考数 2" xfId="12294"/>
    <cellStyle name="好_县区合并测算20080421_民生政策最低支出需求_财力性转移支付2010年预算参考数_03_2010年各地区一般预算平衡表" xfId="12295"/>
    <cellStyle name="好_县区合并测算20080421_民生政策最低支出需求_财力性转移支付2010年预算参考数_03_2010年各地区一般预算平衡表 2" xfId="12296"/>
    <cellStyle name="好_县区合并测算20080421_民生政策最低支出需求_财力性转移支付2010年预算参考数_03_2010年各地区一般预算平衡表_2010年地方财政一般预算分级平衡情况表（汇总）0524" xfId="12297"/>
    <cellStyle name="好_县区合并测算20080421_民生政策最低支出需求_财力性转移支付2010年预算参考数_03_2010年各地区一般预算平衡表_2010年地方财政一般预算分级平衡情况表（汇总）0524 2" xfId="12298"/>
    <cellStyle name="好_县区合并测算20080421_民生政策最低支出需求_财力性转移支付2010年预算参考数_合并" xfId="12299"/>
    <cellStyle name="好_县区合并测算20080421_民生政策最低支出需求_财力性转移支付2010年预算参考数_合并 2" xfId="12300"/>
    <cellStyle name="好_县区合并测算20080421_民生政策最低支出需求_财力性转移支付2010年预算参考数_华东" xfId="12301"/>
    <cellStyle name="好_县区合并测算20080421_民生政策最低支出需求_财力性转移支付2010年预算参考数_华东 2" xfId="12302"/>
    <cellStyle name="好_县区合并测算20080421_民生政策最低支出需求_财力性转移支付2010年预算参考数_隋心对账单定稿0514" xfId="12303"/>
    <cellStyle name="好_县区合并测算20080421_民生政策最低支出需求_财力性转移支付2010年预算参考数_隋心对账单定稿0514 2" xfId="12304"/>
    <cellStyle name="好_县区合并测算20080421_民生政策最低支出需求_合并" xfId="12305"/>
    <cellStyle name="好_县区合并测算20080421_民生政策最低支出需求_合并 2" xfId="12306"/>
    <cellStyle name="好_县区合并测算20080421_民生政策最低支出需求_华东" xfId="12307"/>
    <cellStyle name="好_县区合并测算20080421_民生政策最低支出需求_华东 2" xfId="12308"/>
    <cellStyle name="好_县区合并测算20080421_民生政策最低支出需求_隋心对账单定稿0514" xfId="12309"/>
    <cellStyle name="好_县区合并测算20080421_民生政策最低支出需求_隋心对账单定稿0514 2" xfId="12310"/>
    <cellStyle name="好_县区合并测算20080421_隋心对账单定稿0514" xfId="12311"/>
    <cellStyle name="好_县区合并测算20080421_隋心对账单定稿0514 2" xfId="12312"/>
    <cellStyle name="好_县区合并测算20080421_县市旗测算-新科目（含人口规模效应）" xfId="12313"/>
    <cellStyle name="好_县区合并测算20080421_县市旗测算-新科目（含人口规模效应） 2" xfId="12314"/>
    <cellStyle name="好_县区合并测算20080421_县市旗测算-新科目（含人口规模效应） 3" xfId="12315"/>
    <cellStyle name="好_县区合并测算20080421_县市旗测算-新科目（含人口规模效应）_03_2010年各地区一般预算平衡表" xfId="12316"/>
    <cellStyle name="好_县区合并测算20080421_县市旗测算-新科目（含人口规模效应）_03_2010年各地区一般预算平衡表 2" xfId="12317"/>
    <cellStyle name="好_县区合并测算20080421_县市旗测算-新科目（含人口规模效应）_03_2010年各地区一般预算平衡表_2010年地方财政一般预算分级平衡情况表（汇总）0524" xfId="12318"/>
    <cellStyle name="好_县区合并测算20080421_县市旗测算-新科目（含人口规模效应）_03_2010年各地区一般预算平衡表_2010年地方财政一般预算分级平衡情况表（汇总）0524 2" xfId="12319"/>
    <cellStyle name="好_县区合并测算20080421_县市旗测算-新科目（含人口规模效应）_财力性转移支付2010年预算参考数" xfId="12320"/>
    <cellStyle name="好_县区合并测算20080421_县市旗测算-新科目（含人口规模效应）_财力性转移支付2010年预算参考数 2" xfId="12321"/>
    <cellStyle name="好_县区合并测算20080421_县市旗测算-新科目（含人口规模效应）_财力性转移支付2010年预算参考数_03_2010年各地区一般预算平衡表" xfId="12322"/>
    <cellStyle name="好_县区合并测算20080421_县市旗测算-新科目（含人口规模效应）_财力性转移支付2010年预算参考数_03_2010年各地区一般预算平衡表 2" xfId="12323"/>
    <cellStyle name="好_县区合并测算20080421_县市旗测算-新科目（含人口规模效应）_财力性转移支付2010年预算参考数_03_2010年各地区一般预算平衡表_2010年地方财政一般预算分级平衡情况表（汇总）0524" xfId="12324"/>
    <cellStyle name="好_县区合并测算20080421_县市旗测算-新科目（含人口规模效应）_财力性转移支付2010年预算参考数_03_2010年各地区一般预算平衡表_2010年地方财政一般预算分级平衡情况表（汇总）0524 2" xfId="12325"/>
    <cellStyle name="好_县区合并测算20080421_县市旗测算-新科目（含人口规模效应）_财力性转移支付2010年预算参考数_合并" xfId="12326"/>
    <cellStyle name="好_县区合并测算20080421_县市旗测算-新科目（含人口规模效应）_财力性转移支付2010年预算参考数_合并 2" xfId="12327"/>
    <cellStyle name="好_县区合并测算20080421_县市旗测算-新科目（含人口规模效应）_财力性转移支付2010年预算参考数_华东" xfId="12328"/>
    <cellStyle name="好_县区合并测算20080421_县市旗测算-新科目（含人口规模效应）_财力性转移支付2010年预算参考数_华东 2" xfId="12329"/>
    <cellStyle name="好_县区合并测算20080421_县市旗测算-新科目（含人口规模效应）_财力性转移支付2010年预算参考数_隋心对账单定稿0514" xfId="12330"/>
    <cellStyle name="好_县区合并测算20080421_县市旗测算-新科目（含人口规模效应）_财力性转移支付2010年预算参考数_隋心对账单定稿0514 2" xfId="12331"/>
    <cellStyle name="好_县区合并测算20080421_县市旗测算-新科目（含人口规模效应）_合并" xfId="12332"/>
    <cellStyle name="好_县区合并测算20080421_县市旗测算-新科目（含人口规模效应）_合并 2" xfId="12333"/>
    <cellStyle name="好_县区合并测算20080421_县市旗测算-新科目（含人口规模效应）_华东" xfId="12334"/>
    <cellStyle name="好_县区合并测算20080421_县市旗测算-新科目（含人口规模效应）_华东 2" xfId="12335"/>
    <cellStyle name="好_县区合并测算20080421_县市旗测算-新科目（含人口规模效应）_隋心对账单定稿0514" xfId="12336"/>
    <cellStyle name="好_县区合并测算20080421_县市旗测算-新科目（含人口规模效应）_隋心对账单定稿0514 2" xfId="12337"/>
    <cellStyle name="好_县区合并测算20080423(按照各省比重）" xfId="12338"/>
    <cellStyle name="好_县区合并测算20080423(按照各省比重） 2" xfId="12339"/>
    <cellStyle name="好_县区合并测算20080423(按照各省比重） 3" xfId="12340"/>
    <cellStyle name="好_县区合并测算20080423(按照各省比重）_03_2010年各地区一般预算平衡表" xfId="12341"/>
    <cellStyle name="好_县区合并测算20080423(按照各省比重）_03_2010年各地区一般预算平衡表 2" xfId="12342"/>
    <cellStyle name="好_县区合并测算20080423(按照各省比重）_03_2010年各地区一般预算平衡表_2010年地方财政一般预算分级平衡情况表（汇总）0524" xfId="12343"/>
    <cellStyle name="好_县区合并测算20080423(按照各省比重）_03_2010年各地区一般预算平衡表_2010年地方财政一般预算分级平衡情况表（汇总）0524 2" xfId="12344"/>
    <cellStyle name="好_县区合并测算20080423(按照各省比重）_不含人员经费系数" xfId="12345"/>
    <cellStyle name="好_县区合并测算20080423(按照各省比重）_不含人员经费系数 2" xfId="12346"/>
    <cellStyle name="好_县区合并测算20080423(按照各省比重）_不含人员经费系数 3" xfId="12347"/>
    <cellStyle name="好_县区合并测算20080423(按照各省比重）_不含人员经费系数_03_2010年各地区一般预算平衡表" xfId="12348"/>
    <cellStyle name="好_县区合并测算20080423(按照各省比重）_不含人员经费系数_03_2010年各地区一般预算平衡表 2" xfId="12349"/>
    <cellStyle name="好_县区合并测算20080423(按照各省比重）_不含人员经费系数_03_2010年各地区一般预算平衡表_2010年地方财政一般预算分级平衡情况表（汇总）0524" xfId="12350"/>
    <cellStyle name="好_县区合并测算20080423(按照各省比重）_不含人员经费系数_03_2010年各地区一般预算平衡表_2010年地方财政一般预算分级平衡情况表（汇总）0524 2" xfId="12351"/>
    <cellStyle name="好_县区合并测算20080423(按照各省比重）_不含人员经费系数_财力性转移支付2010年预算参考数" xfId="12352"/>
    <cellStyle name="好_县区合并测算20080423(按照各省比重）_不含人员经费系数_财力性转移支付2010年预算参考数 2" xfId="12353"/>
    <cellStyle name="好_县区合并测算20080423(按照各省比重）_不含人员经费系数_财力性转移支付2010年预算参考数_03_2010年各地区一般预算平衡表" xfId="12354"/>
    <cellStyle name="好_县区合并测算20080423(按照各省比重）_不含人员经费系数_财力性转移支付2010年预算参考数_03_2010年各地区一般预算平衡表 2" xfId="12355"/>
    <cellStyle name="好_县区合并测算20080423(按照各省比重）_不含人员经费系数_财力性转移支付2010年预算参考数_03_2010年各地区一般预算平衡表_2010年地方财政一般预算分级平衡情况表（汇总）0524" xfId="12356"/>
    <cellStyle name="好_县区合并测算20080423(按照各省比重）_不含人员经费系数_财力性转移支付2010年预算参考数_03_2010年各地区一般预算平衡表_2010年地方财政一般预算分级平衡情况表（汇总）0524 2" xfId="12357"/>
    <cellStyle name="好_县区合并测算20080423(按照各省比重）_不含人员经费系数_财力性转移支付2010年预算参考数_合并" xfId="12358"/>
    <cellStyle name="好_县区合并测算20080423(按照各省比重）_不含人员经费系数_财力性转移支付2010年预算参考数_合并 2" xfId="12359"/>
    <cellStyle name="好_县区合并测算20080423(按照各省比重）_不含人员经费系数_财力性转移支付2010年预算参考数_华东" xfId="12360"/>
    <cellStyle name="好_县区合并测算20080423(按照各省比重）_不含人员经费系数_财力性转移支付2010年预算参考数_华东 2" xfId="12361"/>
    <cellStyle name="好_县区合并测算20080423(按照各省比重）_不含人员经费系数_财力性转移支付2010年预算参考数_隋心对账单定稿0514" xfId="12362"/>
    <cellStyle name="好_县区合并测算20080423(按照各省比重）_不含人员经费系数_财力性转移支付2010年预算参考数_隋心对账单定稿0514 2" xfId="12363"/>
    <cellStyle name="好_县区合并测算20080423(按照各省比重）_不含人员经费系数_合并" xfId="12364"/>
    <cellStyle name="好_县区合并测算20080423(按照各省比重）_不含人员经费系数_合并 2" xfId="12365"/>
    <cellStyle name="好_县区合并测算20080423(按照各省比重）_不含人员经费系数_华东" xfId="12366"/>
    <cellStyle name="好_县区合并测算20080423(按照各省比重）_不含人员经费系数_华东 2" xfId="12367"/>
    <cellStyle name="好_县区合并测算20080423(按照各省比重）_不含人员经费系数_隋心对账单定稿0514" xfId="12368"/>
    <cellStyle name="好_县区合并测算20080423(按照各省比重）_不含人员经费系数_隋心对账单定稿0514 2" xfId="12369"/>
    <cellStyle name="好_县区合并测算20080423(按照各省比重）_财力性转移支付2010年预算参考数" xfId="12370"/>
    <cellStyle name="好_县区合并测算20080423(按照各省比重）_财力性转移支付2010年预算参考数 2" xfId="12371"/>
    <cellStyle name="好_县区合并测算20080423(按照各省比重）_财力性转移支付2010年预算参考数_03_2010年各地区一般预算平衡表" xfId="12372"/>
    <cellStyle name="好_县区合并测算20080423(按照各省比重）_财力性转移支付2010年预算参考数_03_2010年各地区一般预算平衡表 2" xfId="12373"/>
    <cellStyle name="好_县区合并测算20080423(按照各省比重）_财力性转移支付2010年预算参考数_03_2010年各地区一般预算平衡表_2010年地方财政一般预算分级平衡情况表（汇总）0524" xfId="12374"/>
    <cellStyle name="好_县区合并测算20080423(按照各省比重）_财力性转移支付2010年预算参考数_03_2010年各地区一般预算平衡表_2010年地方财政一般预算分级平衡情况表（汇总）0524 2" xfId="12375"/>
    <cellStyle name="好_县区合并测算20080423(按照各省比重）_财力性转移支付2010年预算参考数_合并" xfId="12376"/>
    <cellStyle name="好_县区合并测算20080423(按照各省比重）_财力性转移支付2010年预算参考数_合并 2" xfId="12377"/>
    <cellStyle name="好_县区合并测算20080423(按照各省比重）_财力性转移支付2010年预算参考数_华东" xfId="12378"/>
    <cellStyle name="好_县区合并测算20080423(按照各省比重）_财力性转移支付2010年预算参考数_华东 2" xfId="12379"/>
    <cellStyle name="好_县区合并测算20080423(按照各省比重）_财力性转移支付2010年预算参考数_隋心对账单定稿0514" xfId="12380"/>
    <cellStyle name="好_县区合并测算20080423(按照各省比重）_财力性转移支付2010年预算参考数_隋心对账单定稿0514 2" xfId="12381"/>
    <cellStyle name="好_县区合并测算20080423(按照各省比重）_合并" xfId="12382"/>
    <cellStyle name="好_县区合并测算20080423(按照各省比重）_合并 2" xfId="12383"/>
    <cellStyle name="好_县区合并测算20080423(按照各省比重）_华东" xfId="12384"/>
    <cellStyle name="好_县区合并测算20080423(按照各省比重）_华东 2" xfId="12385"/>
    <cellStyle name="好_县区合并测算20080423(按照各省比重）_民生政策最低支出需求" xfId="12386"/>
    <cellStyle name="好_县区合并测算20080423(按照各省比重）_民生政策最低支出需求 2" xfId="12387"/>
    <cellStyle name="好_县区合并测算20080423(按照各省比重）_民生政策最低支出需求 3" xfId="12388"/>
    <cellStyle name="好_县区合并测算20080423(按照各省比重）_民生政策最低支出需求_03_2010年各地区一般预算平衡表" xfId="12389"/>
    <cellStyle name="好_县区合并测算20080423(按照各省比重）_民生政策最低支出需求_03_2010年各地区一般预算平衡表 2" xfId="12390"/>
    <cellStyle name="好_县区合并测算20080423(按照各省比重）_民生政策最低支出需求_03_2010年各地区一般预算平衡表_2010年地方财政一般预算分级平衡情况表（汇总）0524" xfId="12391"/>
    <cellStyle name="好_县区合并测算20080423(按照各省比重）_民生政策最低支出需求_03_2010年各地区一般预算平衡表_2010年地方财政一般预算分级平衡情况表（汇总）0524 2" xfId="12392"/>
    <cellStyle name="好_县区合并测算20080423(按照各省比重）_民生政策最低支出需求_财力性转移支付2010年预算参考数" xfId="12393"/>
    <cellStyle name="好_县区合并测算20080423(按照各省比重）_民生政策最低支出需求_财力性转移支付2010年预算参考数 2" xfId="12394"/>
    <cellStyle name="好_县区合并测算20080423(按照各省比重）_民生政策最低支出需求_财力性转移支付2010年预算参考数_03_2010年各地区一般预算平衡表" xfId="12395"/>
    <cellStyle name="好_县区合并测算20080423(按照各省比重）_民生政策最低支出需求_财力性转移支付2010年预算参考数_03_2010年各地区一般预算平衡表 2" xfId="12396"/>
    <cellStyle name="好_县区合并测算20080423(按照各省比重）_民生政策最低支出需求_财力性转移支付2010年预算参考数_03_2010年各地区一般预算平衡表_2010年地方财政一般预算分级平衡情况表（汇总）0524" xfId="12397"/>
    <cellStyle name="好_县区合并测算20080423(按照各省比重）_民生政策最低支出需求_财力性转移支付2010年预算参考数_03_2010年各地区一般预算平衡表_2010年地方财政一般预算分级平衡情况表（汇总）0524 2" xfId="12398"/>
    <cellStyle name="好_县区合并测算20080423(按照各省比重）_民生政策最低支出需求_财力性转移支付2010年预算参考数_合并" xfId="12399"/>
    <cellStyle name="好_县区合并测算20080423(按照各省比重）_民生政策最低支出需求_财力性转移支付2010年预算参考数_合并 2" xfId="12400"/>
    <cellStyle name="好_县区合并测算20080423(按照各省比重）_民生政策最低支出需求_财力性转移支付2010年预算参考数_华东" xfId="12401"/>
    <cellStyle name="好_县区合并测算20080423(按照各省比重）_民生政策最低支出需求_财力性转移支付2010年预算参考数_华东 2" xfId="12402"/>
    <cellStyle name="好_县区合并测算20080423(按照各省比重）_民生政策最低支出需求_财力性转移支付2010年预算参考数_隋心对账单定稿0514" xfId="12403"/>
    <cellStyle name="好_县区合并测算20080423(按照各省比重）_民生政策最低支出需求_财力性转移支付2010年预算参考数_隋心对账单定稿0514 2" xfId="12404"/>
    <cellStyle name="好_县区合并测算20080423(按照各省比重）_民生政策最低支出需求_合并" xfId="12405"/>
    <cellStyle name="好_县区合并测算20080423(按照各省比重）_民生政策最低支出需求_合并 2" xfId="12406"/>
    <cellStyle name="好_县区合并测算20080423(按照各省比重）_民生政策最低支出需求_华东" xfId="12407"/>
    <cellStyle name="好_县区合并测算20080423(按照各省比重）_民生政策最低支出需求_华东 2" xfId="12408"/>
    <cellStyle name="好_县区合并测算20080423(按照各省比重）_民生政策最低支出需求_隋心对账单定稿0514" xfId="12409"/>
    <cellStyle name="好_县区合并测算20080423(按照各省比重）_民生政策最低支出需求_隋心对账单定稿0514 2" xfId="12410"/>
    <cellStyle name="好_县区合并测算20080423(按照各省比重）_隋心对账单定稿0514" xfId="12411"/>
    <cellStyle name="好_县区合并测算20080423(按照各省比重）_隋心对账单定稿0514 2" xfId="12412"/>
    <cellStyle name="好_县区合并测算20080423(按照各省比重）_县市旗测算-新科目（含人口规模效应）" xfId="12413"/>
    <cellStyle name="好_县区合并测算20080423(按照各省比重）_县市旗测算-新科目（含人口规模效应） 2" xfId="12414"/>
    <cellStyle name="好_县区合并测算20080423(按照各省比重）_县市旗测算-新科目（含人口规模效应） 3" xfId="12415"/>
    <cellStyle name="好_县区合并测算20080423(按照各省比重）_县市旗测算-新科目（含人口规模效应）_03_2010年各地区一般预算平衡表" xfId="12416"/>
    <cellStyle name="好_县区合并测算20080423(按照各省比重）_县市旗测算-新科目（含人口规模效应）_03_2010年各地区一般预算平衡表 2" xfId="12417"/>
    <cellStyle name="好_县区合并测算20080423(按照各省比重）_县市旗测算-新科目（含人口规模效应）_03_2010年各地区一般预算平衡表_2010年地方财政一般预算分级平衡情况表（汇总）0524" xfId="12418"/>
    <cellStyle name="好_县区合并测算20080423(按照各省比重）_县市旗测算-新科目（含人口规模效应）_03_2010年各地区一般预算平衡表_2010年地方财政一般预算分级平衡情况表（汇总）0524 2" xfId="12419"/>
    <cellStyle name="好_县区合并测算20080423(按照各省比重）_县市旗测算-新科目（含人口规模效应）_财力性转移支付2010年预算参考数" xfId="12420"/>
    <cellStyle name="好_县区合并测算20080423(按照各省比重）_县市旗测算-新科目（含人口规模效应）_财力性转移支付2010年预算参考数 2" xfId="12421"/>
    <cellStyle name="好_县区合并测算20080423(按照各省比重）_县市旗测算-新科目（含人口规模效应）_财力性转移支付2010年预算参考数_03_2010年各地区一般预算平衡表" xfId="12422"/>
    <cellStyle name="好_县区合并测算20080423(按照各省比重）_县市旗测算-新科目（含人口规模效应）_财力性转移支付2010年预算参考数_03_2010年各地区一般预算平衡表 2" xfId="12423"/>
    <cellStyle name="好_县区合并测算20080423(按照各省比重）_县市旗测算-新科目（含人口规模效应）_财力性转移支付2010年预算参考数_03_2010年各地区一般预算平衡表_2010年地方财政一般预算分级平衡情况表（汇总）0524" xfId="12424"/>
    <cellStyle name="好_县区合并测算20080423(按照各省比重）_县市旗测算-新科目（含人口规模效应）_财力性转移支付2010年预算参考数_03_2010年各地区一般预算平衡表_2010年地方财政一般预算分级平衡情况表（汇总）0524 2" xfId="12425"/>
    <cellStyle name="好_县区合并测算20080423(按照各省比重）_县市旗测算-新科目（含人口规模效应）_财力性转移支付2010年预算参考数_合并" xfId="12426"/>
    <cellStyle name="好_县区合并测算20080423(按照各省比重）_县市旗测算-新科目（含人口规模效应）_财力性转移支付2010年预算参考数_合并 2" xfId="12427"/>
    <cellStyle name="好_县区合并测算20080423(按照各省比重）_县市旗测算-新科目（含人口规模效应）_财力性转移支付2010年预算参考数_华东" xfId="12428"/>
    <cellStyle name="好_县区合并测算20080423(按照各省比重）_县市旗测算-新科目（含人口规模效应）_财力性转移支付2010年预算参考数_华东 2" xfId="12429"/>
    <cellStyle name="好_县区合并测算20080423(按照各省比重）_县市旗测算-新科目（含人口规模效应）_财力性转移支付2010年预算参考数_隋心对账单定稿0514" xfId="12430"/>
    <cellStyle name="好_县区合并测算20080423(按照各省比重）_县市旗测算-新科目（含人口规模效应）_财力性转移支付2010年预算参考数_隋心对账单定稿0514 2" xfId="12431"/>
    <cellStyle name="好_县区合并测算20080423(按照各省比重）_县市旗测算-新科目（含人口规模效应）_合并" xfId="12432"/>
    <cellStyle name="好_县区合并测算20080423(按照各省比重）_县市旗测算-新科目（含人口规模效应）_合并 2" xfId="12433"/>
    <cellStyle name="好_县区合并测算20080423(按照各省比重）_县市旗测算-新科目（含人口规模效应）_华东" xfId="12434"/>
    <cellStyle name="好_县区合并测算20080423(按照各省比重）_县市旗测算-新科目（含人口规模效应）_华东 2" xfId="12435"/>
    <cellStyle name="好_县区合并测算20080423(按照各省比重）_县市旗测算-新科目（含人口规模效应）_隋心对账单定稿0514" xfId="12436"/>
    <cellStyle name="好_县区合并测算20080423(按照各省比重）_县市旗测算-新科目（含人口规模效应）_隋心对账单定稿0514 2" xfId="12437"/>
    <cellStyle name="好_县市旗测算20080508" xfId="12438"/>
    <cellStyle name="好_县市旗测算20080508 2" xfId="12439"/>
    <cellStyle name="好_县市旗测算20080508 3" xfId="12440"/>
    <cellStyle name="好_县市旗测算20080508_03_2010年各地区一般预算平衡表" xfId="12441"/>
    <cellStyle name="好_县市旗测算20080508_03_2010年各地区一般预算平衡表 2" xfId="12442"/>
    <cellStyle name="好_县市旗测算20080508_03_2010年各地区一般预算平衡表_2010年地方财政一般预算分级平衡情况表（汇总）0524" xfId="12443"/>
    <cellStyle name="好_县市旗测算20080508_03_2010年各地区一般预算平衡表_2010年地方财政一般预算分级平衡情况表（汇总）0524 2" xfId="12444"/>
    <cellStyle name="好_县市旗测算20080508_不含人员经费系数" xfId="12445"/>
    <cellStyle name="好_县市旗测算20080508_不含人员经费系数 2" xfId="12446"/>
    <cellStyle name="好_县市旗测算20080508_不含人员经费系数 3" xfId="12447"/>
    <cellStyle name="好_县市旗测算20080508_不含人员经费系数_03_2010年各地区一般预算平衡表" xfId="12448"/>
    <cellStyle name="好_县市旗测算20080508_不含人员经费系数_03_2010年各地区一般预算平衡表 2" xfId="12449"/>
    <cellStyle name="好_县市旗测算20080508_不含人员经费系数_03_2010年各地区一般预算平衡表_2010年地方财政一般预算分级平衡情况表（汇总）0524" xfId="12450"/>
    <cellStyle name="好_县市旗测算20080508_不含人员经费系数_03_2010年各地区一般预算平衡表_2010年地方财政一般预算分级平衡情况表（汇总）0524 2" xfId="12451"/>
    <cellStyle name="好_县市旗测算20080508_不含人员经费系数_财力性转移支付2010年预算参考数" xfId="12452"/>
    <cellStyle name="好_县市旗测算20080508_不含人员经费系数_财力性转移支付2010年预算参考数 2" xfId="12453"/>
    <cellStyle name="好_县市旗测算20080508_不含人员经费系数_财力性转移支付2010年预算参考数_03_2010年各地区一般预算平衡表" xfId="12454"/>
    <cellStyle name="好_县市旗测算20080508_不含人员经费系数_财力性转移支付2010年预算参考数_03_2010年各地区一般预算平衡表 2" xfId="12455"/>
    <cellStyle name="好_县市旗测算20080508_不含人员经费系数_财力性转移支付2010年预算参考数_03_2010年各地区一般预算平衡表_2010年地方财政一般预算分级平衡情况表（汇总）0524" xfId="12456"/>
    <cellStyle name="好_县市旗测算20080508_不含人员经费系数_财力性转移支付2010年预算参考数_03_2010年各地区一般预算平衡表_2010年地方财政一般预算分级平衡情况表（汇总）0524 2" xfId="12457"/>
    <cellStyle name="好_县市旗测算20080508_不含人员经费系数_财力性转移支付2010年预算参考数_合并" xfId="12458"/>
    <cellStyle name="好_县市旗测算20080508_不含人员经费系数_财力性转移支付2010年预算参考数_合并 2" xfId="12459"/>
    <cellStyle name="好_县市旗测算20080508_不含人员经费系数_财力性转移支付2010年预算参考数_华东" xfId="12460"/>
    <cellStyle name="好_县市旗测算20080508_不含人员经费系数_财力性转移支付2010年预算参考数_华东 2" xfId="12461"/>
    <cellStyle name="好_县市旗测算20080508_不含人员经费系数_财力性转移支付2010年预算参考数_隋心对账单定稿0514" xfId="12462"/>
    <cellStyle name="好_县市旗测算20080508_不含人员经费系数_财力性转移支付2010年预算参考数_隋心对账单定稿0514 2" xfId="12463"/>
    <cellStyle name="好_县市旗测算20080508_不含人员经费系数_合并" xfId="12464"/>
    <cellStyle name="好_县市旗测算20080508_不含人员经费系数_合并 2" xfId="12465"/>
    <cellStyle name="好_县市旗测算20080508_不含人员经费系数_华东" xfId="12466"/>
    <cellStyle name="好_县市旗测算20080508_不含人员经费系数_华东 2" xfId="12467"/>
    <cellStyle name="好_县市旗测算20080508_不含人员经费系数_隋心对账单定稿0514" xfId="12468"/>
    <cellStyle name="好_县市旗测算20080508_不含人员经费系数_隋心对账单定稿0514 2" xfId="12469"/>
    <cellStyle name="好_县市旗测算20080508_财力性转移支付2010年预算参考数" xfId="12470"/>
    <cellStyle name="好_县市旗测算20080508_财力性转移支付2010年预算参考数 2" xfId="12471"/>
    <cellStyle name="好_县市旗测算20080508_财力性转移支付2010年预算参考数_03_2010年各地区一般预算平衡表" xfId="12472"/>
    <cellStyle name="好_县市旗测算20080508_财力性转移支付2010年预算参考数_03_2010年各地区一般预算平衡表 2" xfId="12473"/>
    <cellStyle name="好_县市旗测算20080508_财力性转移支付2010年预算参考数_03_2010年各地区一般预算平衡表_2010年地方财政一般预算分级平衡情况表（汇总）0524" xfId="12474"/>
    <cellStyle name="好_县市旗测算20080508_财力性转移支付2010年预算参考数_03_2010年各地区一般预算平衡表_2010年地方财政一般预算分级平衡情况表（汇总）0524 2" xfId="12475"/>
    <cellStyle name="好_县市旗测算20080508_财力性转移支付2010年预算参考数_合并" xfId="12476"/>
    <cellStyle name="好_县市旗测算20080508_财力性转移支付2010年预算参考数_合并 2" xfId="12477"/>
    <cellStyle name="好_县市旗测算20080508_财力性转移支付2010年预算参考数_华东" xfId="12478"/>
    <cellStyle name="好_县市旗测算20080508_财力性转移支付2010年预算参考数_华东 2" xfId="12479"/>
    <cellStyle name="好_县市旗测算20080508_财力性转移支付2010年预算参考数_隋心对账单定稿0514" xfId="12480"/>
    <cellStyle name="好_县市旗测算20080508_财力性转移支付2010年预算参考数_隋心对账单定稿0514 2" xfId="12481"/>
    <cellStyle name="好_县市旗测算20080508_合并" xfId="12482"/>
    <cellStyle name="好_县市旗测算20080508_合并 2" xfId="12483"/>
    <cellStyle name="好_县市旗测算20080508_华东" xfId="12484"/>
    <cellStyle name="好_县市旗测算20080508_华东 2" xfId="12485"/>
    <cellStyle name="好_县市旗测算20080508_民生政策最低支出需求" xfId="12486"/>
    <cellStyle name="好_县市旗测算20080508_民生政策最低支出需求 2" xfId="12487"/>
    <cellStyle name="好_县市旗测算20080508_民生政策最低支出需求 3" xfId="12488"/>
    <cellStyle name="好_县市旗测算20080508_民生政策最低支出需求_03_2010年各地区一般预算平衡表" xfId="12489"/>
    <cellStyle name="好_县市旗测算20080508_民生政策最低支出需求_03_2010年各地区一般预算平衡表 2" xfId="12490"/>
    <cellStyle name="好_县市旗测算20080508_民生政策最低支出需求_03_2010年各地区一般预算平衡表_2010年地方财政一般预算分级平衡情况表（汇总）0524" xfId="12491"/>
    <cellStyle name="好_县市旗测算20080508_民生政策最低支出需求_03_2010年各地区一般预算平衡表_2010年地方财政一般预算分级平衡情况表（汇总）0524 2" xfId="12492"/>
    <cellStyle name="好_县市旗测算20080508_民生政策最低支出需求_财力性转移支付2010年预算参考数" xfId="12493"/>
    <cellStyle name="好_县市旗测算20080508_民生政策最低支出需求_财力性转移支付2010年预算参考数 2" xfId="12494"/>
    <cellStyle name="好_县市旗测算20080508_民生政策最低支出需求_财力性转移支付2010年预算参考数_03_2010年各地区一般预算平衡表" xfId="12495"/>
    <cellStyle name="好_县市旗测算20080508_民生政策最低支出需求_财力性转移支付2010年预算参考数_03_2010年各地区一般预算平衡表 2" xfId="12496"/>
    <cellStyle name="好_县市旗测算20080508_民生政策最低支出需求_财力性转移支付2010年预算参考数_03_2010年各地区一般预算平衡表_2010年地方财政一般预算分级平衡情况表（汇总）0524" xfId="12497"/>
    <cellStyle name="好_县市旗测算20080508_民生政策最低支出需求_财力性转移支付2010年预算参考数_03_2010年各地区一般预算平衡表_2010年地方财政一般预算分级平衡情况表（汇总）0524 2" xfId="12498"/>
    <cellStyle name="好_县市旗测算20080508_民生政策最低支出需求_财力性转移支付2010年预算参考数_合并" xfId="12499"/>
    <cellStyle name="好_县市旗测算20080508_民生政策最低支出需求_财力性转移支付2010年预算参考数_合并 2" xfId="12500"/>
    <cellStyle name="好_县市旗测算20080508_民生政策最低支出需求_财力性转移支付2010年预算参考数_华东" xfId="12501"/>
    <cellStyle name="好_县市旗测算20080508_民生政策最低支出需求_财力性转移支付2010年预算参考数_华东 2" xfId="12502"/>
    <cellStyle name="好_县市旗测算20080508_民生政策最低支出需求_财力性转移支付2010年预算参考数_隋心对账单定稿0514" xfId="12503"/>
    <cellStyle name="好_县市旗测算20080508_民生政策最低支出需求_财力性转移支付2010年预算参考数_隋心对账单定稿0514 2" xfId="12504"/>
    <cellStyle name="好_县市旗测算20080508_民生政策最低支出需求_合并" xfId="12505"/>
    <cellStyle name="好_县市旗测算20080508_民生政策最低支出需求_合并 2" xfId="12506"/>
    <cellStyle name="好_县市旗测算20080508_民生政策最低支出需求_华东" xfId="12507"/>
    <cellStyle name="好_县市旗测算20080508_民生政策最低支出需求_华东 2" xfId="12508"/>
    <cellStyle name="好_县市旗测算20080508_民生政策最低支出需求_隋心对账单定稿0514" xfId="12509"/>
    <cellStyle name="好_县市旗测算20080508_民生政策最低支出需求_隋心对账单定稿0514 2" xfId="12510"/>
    <cellStyle name="好_县市旗测算20080508_隋心对账单定稿0514" xfId="12511"/>
    <cellStyle name="好_县市旗测算20080508_隋心对账单定稿0514 2" xfId="12512"/>
    <cellStyle name="好_县市旗测算20080508_县市旗测算-新科目（含人口规模效应）" xfId="12513"/>
    <cellStyle name="好_县市旗测算20080508_县市旗测算-新科目（含人口规模效应） 2" xfId="12514"/>
    <cellStyle name="好_县市旗测算20080508_县市旗测算-新科目（含人口规模效应） 3" xfId="12515"/>
    <cellStyle name="好_县市旗测算20080508_县市旗测算-新科目（含人口规模效应）_03_2010年各地区一般预算平衡表" xfId="12516"/>
    <cellStyle name="好_县市旗测算20080508_县市旗测算-新科目（含人口规模效应）_03_2010年各地区一般预算平衡表 2" xfId="12517"/>
    <cellStyle name="好_县市旗测算20080508_县市旗测算-新科目（含人口规模效应）_03_2010年各地区一般预算平衡表_2010年地方财政一般预算分级平衡情况表（汇总）0524" xfId="12518"/>
    <cellStyle name="好_县市旗测算20080508_县市旗测算-新科目（含人口规模效应）_03_2010年各地区一般预算平衡表_2010年地方财政一般预算分级平衡情况表（汇总）0524 2" xfId="12519"/>
    <cellStyle name="好_县市旗测算20080508_县市旗测算-新科目（含人口规模效应）_财力性转移支付2010年预算参考数" xfId="12520"/>
    <cellStyle name="好_县市旗测算20080508_县市旗测算-新科目（含人口规模效应）_财力性转移支付2010年预算参考数 2" xfId="12521"/>
    <cellStyle name="好_县市旗测算20080508_县市旗测算-新科目（含人口规模效应）_财力性转移支付2010年预算参考数_03_2010年各地区一般预算平衡表" xfId="12522"/>
    <cellStyle name="好_县市旗测算20080508_县市旗测算-新科目（含人口规模效应）_财力性转移支付2010年预算参考数_03_2010年各地区一般预算平衡表 2" xfId="12523"/>
    <cellStyle name="好_县市旗测算20080508_县市旗测算-新科目（含人口规模效应）_财力性转移支付2010年预算参考数_03_2010年各地区一般预算平衡表_2010年地方财政一般预算分级平衡情况表（汇总）0524" xfId="12524"/>
    <cellStyle name="好_县市旗测算20080508_县市旗测算-新科目（含人口规模效应）_财力性转移支付2010年预算参考数_03_2010年各地区一般预算平衡表_2010年地方财政一般预算分级平衡情况表（汇总）0524 2" xfId="12525"/>
    <cellStyle name="好_县市旗测算20080508_县市旗测算-新科目（含人口规模效应）_财力性转移支付2010年预算参考数_合并" xfId="12526"/>
    <cellStyle name="好_县市旗测算20080508_县市旗测算-新科目（含人口规模效应）_财力性转移支付2010年预算参考数_合并 2" xfId="12527"/>
    <cellStyle name="好_县市旗测算20080508_县市旗测算-新科目（含人口规模效应）_财力性转移支付2010年预算参考数_华东" xfId="12528"/>
    <cellStyle name="好_县市旗测算20080508_县市旗测算-新科目（含人口规模效应）_财力性转移支付2010年预算参考数_华东 2" xfId="12529"/>
    <cellStyle name="好_县市旗测算20080508_县市旗测算-新科目（含人口规模效应）_财力性转移支付2010年预算参考数_隋心对账单定稿0514" xfId="12530"/>
    <cellStyle name="好_县市旗测算20080508_县市旗测算-新科目（含人口规模效应）_财力性转移支付2010年预算参考数_隋心对账单定稿0514 2" xfId="12531"/>
    <cellStyle name="好_县市旗测算20080508_县市旗测算-新科目（含人口规模效应）_合并" xfId="12532"/>
    <cellStyle name="好_县市旗测算20080508_县市旗测算-新科目（含人口规模效应）_合并 2" xfId="12533"/>
    <cellStyle name="好_县市旗测算20080508_县市旗测算-新科目（含人口规模效应）_华东" xfId="12534"/>
    <cellStyle name="好_县市旗测算20080508_县市旗测算-新科目（含人口规模效应）_华东 2" xfId="12535"/>
    <cellStyle name="好_县市旗测算20080508_县市旗测算-新科目（含人口规模效应）_隋心对账单定稿0514" xfId="12536"/>
    <cellStyle name="好_县市旗测算20080508_县市旗测算-新科目（含人口规模效应）_隋心对账单定稿0514 2" xfId="12537"/>
    <cellStyle name="好_县市旗测算-新科目（20080626）" xfId="12538"/>
    <cellStyle name="好_县市旗测算-新科目（20080626） 2" xfId="12539"/>
    <cellStyle name="好_县市旗测算-新科目（20080626） 3" xfId="12540"/>
    <cellStyle name="好_县市旗测算-新科目（20080626）_03_2010年各地区一般预算平衡表" xfId="12541"/>
    <cellStyle name="好_县市旗测算-新科目（20080626）_03_2010年各地区一般预算平衡表 2" xfId="12542"/>
    <cellStyle name="好_县市旗测算-新科目（20080626）_03_2010年各地区一般预算平衡表_2010年地方财政一般预算分级平衡情况表（汇总）0524" xfId="12543"/>
    <cellStyle name="好_县市旗测算-新科目（20080626）_03_2010年各地区一般预算平衡表_2010年地方财政一般预算分级平衡情况表（汇总）0524 2" xfId="12544"/>
    <cellStyle name="好_县市旗测算-新科目（20080626）_不含人员经费系数" xfId="12545"/>
    <cellStyle name="好_县市旗测算-新科目（20080626）_不含人员经费系数 2" xfId="12546"/>
    <cellStyle name="好_县市旗测算-新科目（20080626）_不含人员经费系数 3" xfId="12547"/>
    <cellStyle name="好_县市旗测算-新科目（20080626）_不含人员经费系数_03_2010年各地区一般预算平衡表" xfId="12548"/>
    <cellStyle name="好_县市旗测算-新科目（20080626）_不含人员经费系数_03_2010年各地区一般预算平衡表 2" xfId="12549"/>
    <cellStyle name="好_县市旗测算-新科目（20080626）_不含人员经费系数_03_2010年各地区一般预算平衡表_2010年地方财政一般预算分级平衡情况表（汇总）0524" xfId="12550"/>
    <cellStyle name="好_县市旗测算-新科目（20080626）_不含人员经费系数_03_2010年各地区一般预算平衡表_2010年地方财政一般预算分级平衡情况表（汇总）0524 2" xfId="12551"/>
    <cellStyle name="好_县市旗测算-新科目（20080626）_不含人员经费系数_财力性转移支付2010年预算参考数" xfId="12552"/>
    <cellStyle name="好_县市旗测算-新科目（20080626）_不含人员经费系数_财力性转移支付2010年预算参考数 2" xfId="12553"/>
    <cellStyle name="好_县市旗测算-新科目（20080626）_不含人员经费系数_财力性转移支付2010年预算参考数_03_2010年各地区一般预算平衡表" xfId="12554"/>
    <cellStyle name="好_县市旗测算-新科目（20080626）_不含人员经费系数_财力性转移支付2010年预算参考数_03_2010年各地区一般预算平衡表 2" xfId="12555"/>
    <cellStyle name="好_县市旗测算-新科目（20080626）_不含人员经费系数_财力性转移支付2010年预算参考数_03_2010年各地区一般预算平衡表_2010年地方财政一般预算分级平衡情况表（汇总）0524" xfId="12556"/>
    <cellStyle name="好_县市旗测算-新科目（20080626）_不含人员经费系数_财力性转移支付2010年预算参考数_03_2010年各地区一般预算平衡表_2010年地方财政一般预算分级平衡情况表（汇总）0524 2" xfId="12557"/>
    <cellStyle name="好_县市旗测算-新科目（20080626）_不含人员经费系数_财力性转移支付2010年预算参考数_合并" xfId="12558"/>
    <cellStyle name="好_县市旗测算-新科目（20080626）_不含人员经费系数_财力性转移支付2010年预算参考数_合并 2" xfId="12559"/>
    <cellStyle name="好_县市旗测算-新科目（20080626）_不含人员经费系数_财力性转移支付2010年预算参考数_华东" xfId="12560"/>
    <cellStyle name="好_县市旗测算-新科目（20080626）_不含人员经费系数_财力性转移支付2010年预算参考数_华东 2" xfId="12561"/>
    <cellStyle name="好_县市旗测算-新科目（20080626）_不含人员经费系数_财力性转移支付2010年预算参考数_隋心对账单定稿0514" xfId="12562"/>
    <cellStyle name="好_县市旗测算-新科目（20080626）_不含人员经费系数_财力性转移支付2010年预算参考数_隋心对账单定稿0514 2" xfId="12563"/>
    <cellStyle name="好_县市旗测算-新科目（20080626）_不含人员经费系数_合并" xfId="12564"/>
    <cellStyle name="好_县市旗测算-新科目（20080626）_不含人员经费系数_合并 2" xfId="12565"/>
    <cellStyle name="好_县市旗测算-新科目（20080626）_不含人员经费系数_华东" xfId="12566"/>
    <cellStyle name="好_县市旗测算-新科目（20080626）_不含人员经费系数_华东 2" xfId="12567"/>
    <cellStyle name="好_县市旗测算-新科目（20080626）_不含人员经费系数_隋心对账单定稿0514" xfId="12568"/>
    <cellStyle name="好_县市旗测算-新科目（20080626）_不含人员经费系数_隋心对账单定稿0514 2" xfId="12569"/>
    <cellStyle name="好_县市旗测算-新科目（20080626）_财力性转移支付2010年预算参考数" xfId="12570"/>
    <cellStyle name="好_县市旗测算-新科目（20080626）_财力性转移支付2010年预算参考数 2" xfId="12571"/>
    <cellStyle name="好_县市旗测算-新科目（20080626）_财力性转移支付2010年预算参考数_03_2010年各地区一般预算平衡表" xfId="12572"/>
    <cellStyle name="好_县市旗测算-新科目（20080626）_财力性转移支付2010年预算参考数_03_2010年各地区一般预算平衡表 2" xfId="12573"/>
    <cellStyle name="好_县市旗测算-新科目（20080626）_财力性转移支付2010年预算参考数_03_2010年各地区一般预算平衡表_2010年地方财政一般预算分级平衡情况表（汇总）0524" xfId="12574"/>
    <cellStyle name="好_县市旗测算-新科目（20080626）_财力性转移支付2010年预算参考数_03_2010年各地区一般预算平衡表_2010年地方财政一般预算分级平衡情况表（汇总）0524 2" xfId="12575"/>
    <cellStyle name="好_县市旗测算-新科目（20080626）_财力性转移支付2010年预算参考数_合并" xfId="12576"/>
    <cellStyle name="好_县市旗测算-新科目（20080626）_财力性转移支付2010年预算参考数_合并 2" xfId="12577"/>
    <cellStyle name="好_县市旗测算-新科目（20080626）_财力性转移支付2010年预算参考数_华东" xfId="12578"/>
    <cellStyle name="好_县市旗测算-新科目（20080626）_财力性转移支付2010年预算参考数_华东 2" xfId="12579"/>
    <cellStyle name="好_县市旗测算-新科目（20080626）_财力性转移支付2010年预算参考数_隋心对账单定稿0514" xfId="12580"/>
    <cellStyle name="好_县市旗测算-新科目（20080626）_财力性转移支付2010年预算参考数_隋心对账单定稿0514 2" xfId="12581"/>
    <cellStyle name="好_县市旗测算-新科目（20080626）_合并" xfId="12582"/>
    <cellStyle name="好_县市旗测算-新科目（20080626）_合并 2" xfId="12583"/>
    <cellStyle name="好_县市旗测算-新科目（20080626）_华东" xfId="12584"/>
    <cellStyle name="好_县市旗测算-新科目（20080626）_华东 2" xfId="12585"/>
    <cellStyle name="好_县市旗测算-新科目（20080626）_民生政策最低支出需求" xfId="12586"/>
    <cellStyle name="好_县市旗测算-新科目（20080626）_民生政策最低支出需求 2" xfId="12587"/>
    <cellStyle name="好_县市旗测算-新科目（20080626）_民生政策最低支出需求 3" xfId="12588"/>
    <cellStyle name="好_县市旗测算-新科目（20080626）_民生政策最低支出需求_03_2010年各地区一般预算平衡表" xfId="12589"/>
    <cellStyle name="好_县市旗测算-新科目（20080626）_民生政策最低支出需求_03_2010年各地区一般预算平衡表 2" xfId="12590"/>
    <cellStyle name="好_县市旗测算-新科目（20080626）_民生政策最低支出需求_03_2010年各地区一般预算平衡表_2010年地方财政一般预算分级平衡情况表（汇总）0524" xfId="12591"/>
    <cellStyle name="好_县市旗测算-新科目（20080626）_民生政策最低支出需求_03_2010年各地区一般预算平衡表_2010年地方财政一般预算分级平衡情况表（汇总）0524 2" xfId="12592"/>
    <cellStyle name="好_县市旗测算-新科目（20080626）_民生政策最低支出需求_财力性转移支付2010年预算参考数" xfId="12593"/>
    <cellStyle name="好_县市旗测算-新科目（20080626）_民生政策最低支出需求_财力性转移支付2010年预算参考数 2" xfId="12594"/>
    <cellStyle name="好_县市旗测算-新科目（20080626）_民生政策最低支出需求_财力性转移支付2010年预算参考数_03_2010年各地区一般预算平衡表" xfId="12595"/>
    <cellStyle name="好_县市旗测算-新科目（20080626）_民生政策最低支出需求_财力性转移支付2010年预算参考数_03_2010年各地区一般预算平衡表 2" xfId="12596"/>
    <cellStyle name="好_县市旗测算-新科目（20080626）_民生政策最低支出需求_财力性转移支付2010年预算参考数_03_2010年各地区一般预算平衡表_2010年地方财政一般预算分级平衡情况表（汇总）0524" xfId="12597"/>
    <cellStyle name="好_县市旗测算-新科目（20080626）_民生政策最低支出需求_财力性转移支付2010年预算参考数_03_2010年各地区一般预算平衡表_2010年地方财政一般预算分级平衡情况表（汇总）0524 2" xfId="12598"/>
    <cellStyle name="好_县市旗测算-新科目（20080626）_民生政策最低支出需求_财力性转移支付2010年预算参考数_合并" xfId="12599"/>
    <cellStyle name="好_县市旗测算-新科目（20080626）_民生政策最低支出需求_财力性转移支付2010年预算参考数_合并 2" xfId="12600"/>
    <cellStyle name="好_县市旗测算-新科目（20080626）_民生政策最低支出需求_财力性转移支付2010年预算参考数_华东" xfId="12601"/>
    <cellStyle name="好_县市旗测算-新科目（20080626）_民生政策最低支出需求_财力性转移支付2010年预算参考数_华东 2" xfId="12602"/>
    <cellStyle name="好_县市旗测算-新科目（20080626）_民生政策最低支出需求_财力性转移支付2010年预算参考数_隋心对账单定稿0514" xfId="12603"/>
    <cellStyle name="好_县市旗测算-新科目（20080626）_民生政策最低支出需求_财力性转移支付2010年预算参考数_隋心对账单定稿0514 2" xfId="12604"/>
    <cellStyle name="好_县市旗测算-新科目（20080626）_民生政策最低支出需求_合并" xfId="12605"/>
    <cellStyle name="好_县市旗测算-新科目（20080626）_民生政策最低支出需求_合并 2" xfId="12606"/>
    <cellStyle name="好_县市旗测算-新科目（20080626）_民生政策最低支出需求_华东" xfId="12607"/>
    <cellStyle name="好_县市旗测算-新科目（20080626）_民生政策最低支出需求_华东 2" xfId="12608"/>
    <cellStyle name="好_县市旗测算-新科目（20080626）_民生政策最低支出需求_隋心对账单定稿0514" xfId="12609"/>
    <cellStyle name="好_县市旗测算-新科目（20080626）_民生政策最低支出需求_隋心对账单定稿0514 2" xfId="12610"/>
    <cellStyle name="好_县市旗测算-新科目（20080626）_隋心对账单定稿0514" xfId="12611"/>
    <cellStyle name="好_县市旗测算-新科目（20080626）_隋心对账单定稿0514 2" xfId="12612"/>
    <cellStyle name="好_县市旗测算-新科目（20080626）_县市旗测算-新科目（含人口规模效应）" xfId="12613"/>
    <cellStyle name="好_县市旗测算-新科目（20080626）_县市旗测算-新科目（含人口规模效应） 2" xfId="12614"/>
    <cellStyle name="好_县市旗测算-新科目（20080626）_县市旗测算-新科目（含人口规模效应） 3" xfId="12615"/>
    <cellStyle name="好_县市旗测算-新科目（20080626）_县市旗测算-新科目（含人口规模效应）_03_2010年各地区一般预算平衡表" xfId="12616"/>
    <cellStyle name="好_县市旗测算-新科目（20080626）_县市旗测算-新科目（含人口规模效应）_03_2010年各地区一般预算平衡表 2" xfId="12617"/>
    <cellStyle name="好_县市旗测算-新科目（20080626）_县市旗测算-新科目（含人口规模效应）_03_2010年各地区一般预算平衡表_2010年地方财政一般预算分级平衡情况表（汇总）0524" xfId="12618"/>
    <cellStyle name="好_县市旗测算-新科目（20080626）_县市旗测算-新科目（含人口规模效应）_03_2010年各地区一般预算平衡表_2010年地方财政一般预算分级平衡情况表（汇总）0524 2" xfId="12619"/>
    <cellStyle name="好_县市旗测算-新科目（20080626）_县市旗测算-新科目（含人口规模效应）_财力性转移支付2010年预算参考数" xfId="12620"/>
    <cellStyle name="好_县市旗测算-新科目（20080626）_县市旗测算-新科目（含人口规模效应）_财力性转移支付2010年预算参考数 2" xfId="12621"/>
    <cellStyle name="好_县市旗测算-新科目（20080626）_县市旗测算-新科目（含人口规模效应）_财力性转移支付2010年预算参考数_03_2010年各地区一般预算平衡表" xfId="12622"/>
    <cellStyle name="好_县市旗测算-新科目（20080626）_县市旗测算-新科目（含人口规模效应）_财力性转移支付2010年预算参考数_03_2010年各地区一般预算平衡表 2" xfId="12623"/>
    <cellStyle name="好_县市旗测算-新科目（20080626）_县市旗测算-新科目（含人口规模效应）_财力性转移支付2010年预算参考数_03_2010年各地区一般预算平衡表_2010年地方财政一般预算分级平衡情况表（汇总）0524" xfId="12624"/>
    <cellStyle name="好_县市旗测算-新科目（20080626）_县市旗测算-新科目（含人口规模效应）_财力性转移支付2010年预算参考数_03_2010年各地区一般预算平衡表_2010年地方财政一般预算分级平衡情况表（汇总）0524 2" xfId="12625"/>
    <cellStyle name="好_县市旗测算-新科目（20080626）_县市旗测算-新科目（含人口规模效应）_财力性转移支付2010年预算参考数_合并" xfId="12626"/>
    <cellStyle name="好_县市旗测算-新科目（20080626）_县市旗测算-新科目（含人口规模效应）_财力性转移支付2010年预算参考数_合并 2" xfId="12627"/>
    <cellStyle name="好_县市旗测算-新科目（20080626）_县市旗测算-新科目（含人口规模效应）_财力性转移支付2010年预算参考数_华东" xfId="12628"/>
    <cellStyle name="好_县市旗测算-新科目（20080626）_县市旗测算-新科目（含人口规模效应）_财力性转移支付2010年预算参考数_华东 2" xfId="12629"/>
    <cellStyle name="好_县市旗测算-新科目（20080626）_县市旗测算-新科目（含人口规模效应）_财力性转移支付2010年预算参考数_隋心对账单定稿0514" xfId="12630"/>
    <cellStyle name="好_县市旗测算-新科目（20080626）_县市旗测算-新科目（含人口规模效应）_财力性转移支付2010年预算参考数_隋心对账单定稿0514 2" xfId="12631"/>
    <cellStyle name="好_县市旗测算-新科目（20080626）_县市旗测算-新科目（含人口规模效应）_合并" xfId="12632"/>
    <cellStyle name="好_县市旗测算-新科目（20080626）_县市旗测算-新科目（含人口规模效应）_合并 2" xfId="12633"/>
    <cellStyle name="好_县市旗测算-新科目（20080626）_县市旗测算-新科目（含人口规模效应）_华东" xfId="12634"/>
    <cellStyle name="好_县市旗测算-新科目（20080626）_县市旗测算-新科目（含人口规模效应）_华东 2" xfId="12635"/>
    <cellStyle name="好_县市旗测算-新科目（20080626）_县市旗测算-新科目（含人口规模效应）_隋心对账单定稿0514" xfId="12636"/>
    <cellStyle name="好_县市旗测算-新科目（20080626）_县市旗测算-新科目（含人口规模效应）_隋心对账单定稿0514 2" xfId="12637"/>
    <cellStyle name="好_县市旗测算-新科目（20080627）" xfId="12638"/>
    <cellStyle name="好_县市旗测算-新科目（20080627） 2" xfId="12639"/>
    <cellStyle name="好_县市旗测算-新科目（20080627） 3" xfId="12640"/>
    <cellStyle name="好_县市旗测算-新科目（20080627）_03_2010年各地区一般预算平衡表" xfId="12641"/>
    <cellStyle name="好_县市旗测算-新科目（20080627）_03_2010年各地区一般预算平衡表 2" xfId="12642"/>
    <cellStyle name="好_县市旗测算-新科目（20080627）_03_2010年各地区一般预算平衡表_2010年地方财政一般预算分级平衡情况表（汇总）0524" xfId="12643"/>
    <cellStyle name="好_县市旗测算-新科目（20080627）_03_2010年各地区一般预算平衡表_2010年地方财政一般预算分级平衡情况表（汇总）0524 2" xfId="12644"/>
    <cellStyle name="好_县市旗测算-新科目（20080627）_不含人员经费系数" xfId="12645"/>
    <cellStyle name="好_县市旗测算-新科目（20080627）_不含人员经费系数 2" xfId="12646"/>
    <cellStyle name="好_县市旗测算-新科目（20080627）_不含人员经费系数 3" xfId="12647"/>
    <cellStyle name="好_县市旗测算-新科目（20080627）_不含人员经费系数_03_2010年各地区一般预算平衡表" xfId="12648"/>
    <cellStyle name="好_县市旗测算-新科目（20080627）_不含人员经费系数_03_2010年各地区一般预算平衡表 2" xfId="12649"/>
    <cellStyle name="好_县市旗测算-新科目（20080627）_不含人员经费系数_03_2010年各地区一般预算平衡表_2010年地方财政一般预算分级平衡情况表（汇总）0524" xfId="12650"/>
    <cellStyle name="好_县市旗测算-新科目（20080627）_不含人员经费系数_03_2010年各地区一般预算平衡表_2010年地方财政一般预算分级平衡情况表（汇总）0524 2" xfId="12651"/>
    <cellStyle name="好_县市旗测算-新科目（20080627）_不含人员经费系数_财力性转移支付2010年预算参考数" xfId="12652"/>
    <cellStyle name="好_县市旗测算-新科目（20080627）_不含人员经费系数_财力性转移支付2010年预算参考数 2" xfId="12653"/>
    <cellStyle name="好_县市旗测算-新科目（20080627）_不含人员经费系数_财力性转移支付2010年预算参考数_03_2010年各地区一般预算平衡表" xfId="12654"/>
    <cellStyle name="好_县市旗测算-新科目（20080627）_不含人员经费系数_财力性转移支付2010年预算参考数_03_2010年各地区一般预算平衡表 2" xfId="12655"/>
    <cellStyle name="好_县市旗测算-新科目（20080627）_不含人员经费系数_财力性转移支付2010年预算参考数_03_2010年各地区一般预算平衡表_2010年地方财政一般预算分级平衡情况表（汇总）0524" xfId="12656"/>
    <cellStyle name="好_县市旗测算-新科目（20080627）_不含人员经费系数_财力性转移支付2010年预算参考数_03_2010年各地区一般预算平衡表_2010年地方财政一般预算分级平衡情况表（汇总）0524 2" xfId="12657"/>
    <cellStyle name="好_县市旗测算-新科目（20080627）_不含人员经费系数_财力性转移支付2010年预算参考数_合并" xfId="12658"/>
    <cellStyle name="好_县市旗测算-新科目（20080627）_不含人员经费系数_财力性转移支付2010年预算参考数_合并 2" xfId="12659"/>
    <cellStyle name="好_县市旗测算-新科目（20080627）_不含人员经费系数_财力性转移支付2010年预算参考数_华东" xfId="12660"/>
    <cellStyle name="好_县市旗测算-新科目（20080627）_不含人员经费系数_财力性转移支付2010年预算参考数_华东 2" xfId="12661"/>
    <cellStyle name="好_县市旗测算-新科目（20080627）_不含人员经费系数_财力性转移支付2010年预算参考数_隋心对账单定稿0514" xfId="12662"/>
    <cellStyle name="好_县市旗测算-新科目（20080627）_不含人员经费系数_财力性转移支付2010年预算参考数_隋心对账单定稿0514 2" xfId="12663"/>
    <cellStyle name="好_县市旗测算-新科目（20080627）_不含人员经费系数_合并" xfId="12664"/>
    <cellStyle name="好_县市旗测算-新科目（20080627）_不含人员经费系数_合并 2" xfId="12665"/>
    <cellStyle name="好_县市旗测算-新科目（20080627）_不含人员经费系数_华东" xfId="12666"/>
    <cellStyle name="好_县市旗测算-新科目（20080627）_不含人员经费系数_华东 2" xfId="12667"/>
    <cellStyle name="好_县市旗测算-新科目（20080627）_不含人员经费系数_隋心对账单定稿0514" xfId="12668"/>
    <cellStyle name="好_县市旗测算-新科目（20080627）_不含人员经费系数_隋心对账单定稿0514 2" xfId="12669"/>
    <cellStyle name="好_县市旗测算-新科目（20080627）_财力性转移支付2010年预算参考数" xfId="12670"/>
    <cellStyle name="好_县市旗测算-新科目（20080627）_财力性转移支付2010年预算参考数 2" xfId="12671"/>
    <cellStyle name="好_县市旗测算-新科目（20080627）_财力性转移支付2010年预算参考数_03_2010年各地区一般预算平衡表" xfId="12672"/>
    <cellStyle name="好_县市旗测算-新科目（20080627）_财力性转移支付2010年预算参考数_03_2010年各地区一般预算平衡表 2" xfId="12673"/>
    <cellStyle name="好_县市旗测算-新科目（20080627）_财力性转移支付2010年预算参考数_03_2010年各地区一般预算平衡表_2010年地方财政一般预算分级平衡情况表（汇总）0524" xfId="12674"/>
    <cellStyle name="好_县市旗测算-新科目（20080627）_财力性转移支付2010年预算参考数_03_2010年各地区一般预算平衡表_2010年地方财政一般预算分级平衡情况表（汇总）0524 2" xfId="12675"/>
    <cellStyle name="好_县市旗测算-新科目（20080627）_财力性转移支付2010年预算参考数_合并" xfId="12676"/>
    <cellStyle name="好_县市旗测算-新科目（20080627）_财力性转移支付2010年预算参考数_合并 2" xfId="12677"/>
    <cellStyle name="好_县市旗测算-新科目（20080627）_财力性转移支付2010年预算参考数_华东" xfId="12678"/>
    <cellStyle name="好_县市旗测算-新科目（20080627）_财力性转移支付2010年预算参考数_华东 2" xfId="12679"/>
    <cellStyle name="好_县市旗测算-新科目（20080627）_财力性转移支付2010年预算参考数_隋心对账单定稿0514" xfId="12680"/>
    <cellStyle name="好_县市旗测算-新科目（20080627）_财力性转移支付2010年预算参考数_隋心对账单定稿0514 2" xfId="12681"/>
    <cellStyle name="好_县市旗测算-新科目（20080627）_合并" xfId="12682"/>
    <cellStyle name="好_县市旗测算-新科目（20080627）_合并 2" xfId="12683"/>
    <cellStyle name="好_县市旗测算-新科目（20080627）_华东" xfId="12684"/>
    <cellStyle name="好_县市旗测算-新科目（20080627）_华东 2" xfId="12685"/>
    <cellStyle name="好_县市旗测算-新科目（20080627）_民生政策最低支出需求" xfId="12686"/>
    <cellStyle name="好_县市旗测算-新科目（20080627）_民生政策最低支出需求 2" xfId="12687"/>
    <cellStyle name="好_县市旗测算-新科目（20080627）_民生政策最低支出需求 3" xfId="12688"/>
    <cellStyle name="好_县市旗测算-新科目（20080627）_民生政策最低支出需求_03_2010年各地区一般预算平衡表" xfId="12689"/>
    <cellStyle name="好_县市旗测算-新科目（20080627）_民生政策最低支出需求_03_2010年各地区一般预算平衡表 2" xfId="12690"/>
    <cellStyle name="好_县市旗测算-新科目（20080627）_民生政策最低支出需求_03_2010年各地区一般预算平衡表_2010年地方财政一般预算分级平衡情况表（汇总）0524" xfId="12691"/>
    <cellStyle name="好_县市旗测算-新科目（20080627）_民生政策最低支出需求_03_2010年各地区一般预算平衡表_2010年地方财政一般预算分级平衡情况表（汇总）0524 2" xfId="12692"/>
    <cellStyle name="好_县市旗测算-新科目（20080627）_民生政策最低支出需求_财力性转移支付2010年预算参考数" xfId="12693"/>
    <cellStyle name="好_县市旗测算-新科目（20080627）_民生政策最低支出需求_财力性转移支付2010年预算参考数 2" xfId="12694"/>
    <cellStyle name="好_县市旗测算-新科目（20080627）_民生政策最低支出需求_财力性转移支付2010年预算参考数_03_2010年各地区一般预算平衡表" xfId="12695"/>
    <cellStyle name="好_县市旗测算-新科目（20080627）_民生政策最低支出需求_财力性转移支付2010年预算参考数_03_2010年各地区一般预算平衡表 2" xfId="12696"/>
    <cellStyle name="好_县市旗测算-新科目（20080627）_民生政策最低支出需求_财力性转移支付2010年预算参考数_03_2010年各地区一般预算平衡表_2010年地方财政一般预算分级平衡情况表（汇总）0524" xfId="12697"/>
    <cellStyle name="好_县市旗测算-新科目（20080627）_民生政策最低支出需求_财力性转移支付2010年预算参考数_03_2010年各地区一般预算平衡表_2010年地方财政一般预算分级平衡情况表（汇总）0524 2" xfId="12698"/>
    <cellStyle name="好_县市旗测算-新科目（20080627）_民生政策最低支出需求_财力性转移支付2010年预算参考数_合并" xfId="12699"/>
    <cellStyle name="好_县市旗测算-新科目（20080627）_民生政策最低支出需求_财力性转移支付2010年预算参考数_合并 2" xfId="12700"/>
    <cellStyle name="好_县市旗测算-新科目（20080627）_民生政策最低支出需求_财力性转移支付2010年预算参考数_华东" xfId="12701"/>
    <cellStyle name="好_县市旗测算-新科目（20080627）_民生政策最低支出需求_财力性转移支付2010年预算参考数_华东 2" xfId="12702"/>
    <cellStyle name="好_县市旗测算-新科目（20080627）_民生政策最低支出需求_财力性转移支付2010年预算参考数_隋心对账单定稿0514" xfId="12703"/>
    <cellStyle name="好_县市旗测算-新科目（20080627）_民生政策最低支出需求_财力性转移支付2010年预算参考数_隋心对账单定稿0514 2" xfId="12704"/>
    <cellStyle name="好_县市旗测算-新科目（20080627）_民生政策最低支出需求_合并" xfId="12705"/>
    <cellStyle name="好_县市旗测算-新科目（20080627）_民生政策最低支出需求_合并 2" xfId="12706"/>
    <cellStyle name="好_县市旗测算-新科目（20080627）_民生政策最低支出需求_华东" xfId="12707"/>
    <cellStyle name="好_县市旗测算-新科目（20080627）_民生政策最低支出需求_华东 2" xfId="12708"/>
    <cellStyle name="好_县市旗测算-新科目（20080627）_民生政策最低支出需求_隋心对账单定稿0514" xfId="12709"/>
    <cellStyle name="好_县市旗测算-新科目（20080627）_民生政策最低支出需求_隋心对账单定稿0514 2" xfId="12710"/>
    <cellStyle name="好_县市旗测算-新科目（20080627）_隋心对账单定稿0514" xfId="12711"/>
    <cellStyle name="好_县市旗测算-新科目（20080627）_隋心对账单定稿0514 2" xfId="12712"/>
    <cellStyle name="好_县市旗测算-新科目（20080627）_县市旗测算-新科目（含人口规模效应）" xfId="12713"/>
    <cellStyle name="好_县市旗测算-新科目（20080627）_县市旗测算-新科目（含人口规模效应） 2" xfId="12714"/>
    <cellStyle name="好_县市旗测算-新科目（20080627）_县市旗测算-新科目（含人口规模效应） 3" xfId="12715"/>
    <cellStyle name="好_县市旗测算-新科目（20080627）_县市旗测算-新科目（含人口规模效应）_03_2010年各地区一般预算平衡表" xfId="12716"/>
    <cellStyle name="好_县市旗测算-新科目（20080627）_县市旗测算-新科目（含人口规模效应）_03_2010年各地区一般预算平衡表 2" xfId="12717"/>
    <cellStyle name="好_县市旗测算-新科目（20080627）_县市旗测算-新科目（含人口规模效应）_03_2010年各地区一般预算平衡表_2010年地方财政一般预算分级平衡情况表（汇总）0524" xfId="12718"/>
    <cellStyle name="好_县市旗测算-新科目（20080627）_县市旗测算-新科目（含人口规模效应）_03_2010年各地区一般预算平衡表_2010年地方财政一般预算分级平衡情况表（汇总）0524 2" xfId="12719"/>
    <cellStyle name="好_县市旗测算-新科目（20080627）_县市旗测算-新科目（含人口规模效应）_财力性转移支付2010年预算参考数" xfId="12720"/>
    <cellStyle name="好_县市旗测算-新科目（20080627）_县市旗测算-新科目（含人口规模效应）_财力性转移支付2010年预算参考数 2" xfId="12721"/>
    <cellStyle name="好_县市旗测算-新科目（20080627）_县市旗测算-新科目（含人口规模效应）_财力性转移支付2010年预算参考数_03_2010年各地区一般预算平衡表" xfId="12722"/>
    <cellStyle name="好_县市旗测算-新科目（20080627）_县市旗测算-新科目（含人口规模效应）_财力性转移支付2010年预算参考数_03_2010年各地区一般预算平衡表 2" xfId="12723"/>
    <cellStyle name="好_县市旗测算-新科目（20080627）_县市旗测算-新科目（含人口规模效应）_财力性转移支付2010年预算参考数_03_2010年各地区一般预算平衡表_2010年地方财政一般预算分级平衡情况表（汇总）0524" xfId="12724"/>
    <cellStyle name="好_县市旗测算-新科目（20080627）_县市旗测算-新科目（含人口规模效应）_财力性转移支付2010年预算参考数_03_2010年各地区一般预算平衡表_2010年地方财政一般预算分级平衡情况表（汇总）0524 2" xfId="12725"/>
    <cellStyle name="好_县市旗测算-新科目（20080627）_县市旗测算-新科目（含人口规模效应）_财力性转移支付2010年预算参考数_合并" xfId="12726"/>
    <cellStyle name="好_县市旗测算-新科目（20080627）_县市旗测算-新科目（含人口规模效应）_财力性转移支付2010年预算参考数_合并 2" xfId="12727"/>
    <cellStyle name="好_县市旗测算-新科目（20080627）_县市旗测算-新科目（含人口规模效应）_财力性转移支付2010年预算参考数_华东" xfId="12728"/>
    <cellStyle name="好_县市旗测算-新科目（20080627）_县市旗测算-新科目（含人口规模效应）_财力性转移支付2010年预算参考数_华东 2" xfId="12729"/>
    <cellStyle name="好_县市旗测算-新科目（20080627）_县市旗测算-新科目（含人口规模效应）_财力性转移支付2010年预算参考数_隋心对账单定稿0514" xfId="12730"/>
    <cellStyle name="好_县市旗测算-新科目（20080627）_县市旗测算-新科目（含人口规模效应）_财力性转移支付2010年预算参考数_隋心对账单定稿0514 2" xfId="12731"/>
    <cellStyle name="好_县市旗测算-新科目（20080627）_县市旗测算-新科目（含人口规模效应）_合并" xfId="12732"/>
    <cellStyle name="好_县市旗测算-新科目（20080627）_县市旗测算-新科目（含人口规模效应）_合并 2" xfId="12733"/>
    <cellStyle name="好_县市旗测算-新科目（20080627）_县市旗测算-新科目（含人口规模效应）_华东" xfId="12734"/>
    <cellStyle name="好_县市旗测算-新科目（20080627）_县市旗测算-新科目（含人口规模效应）_华东 2" xfId="12735"/>
    <cellStyle name="好_县市旗测算-新科目（20080627）_县市旗测算-新科目（含人口规模效应）_隋心对账单定稿0514" xfId="12736"/>
    <cellStyle name="好_县市旗测算-新科目（20080627）_县市旗测算-新科目（含人口规模效应）_隋心对账单定稿0514 2" xfId="12737"/>
    <cellStyle name="好_一般预算支出口径剔除表" xfId="12738"/>
    <cellStyle name="好_一般预算支出口径剔除表 2" xfId="12739"/>
    <cellStyle name="好_一般预算支出口径剔除表 3" xfId="12740"/>
    <cellStyle name="好_一般预算支出口径剔除表_03_2010年各地区一般预算平衡表" xfId="12741"/>
    <cellStyle name="好_一般预算支出口径剔除表_03_2010年各地区一般预算平衡表 2" xfId="12742"/>
    <cellStyle name="好_一般预算支出口径剔除表_03_2010年各地区一般预算平衡表_2010年地方财政一般预算分级平衡情况表（汇总）0524" xfId="12743"/>
    <cellStyle name="好_一般预算支出口径剔除表_03_2010年各地区一般预算平衡表_2010年地方财政一般预算分级平衡情况表（汇总）0524 2" xfId="12744"/>
    <cellStyle name="好_一般预算支出口径剔除表_财力性转移支付2010年预算参考数" xfId="12745"/>
    <cellStyle name="好_一般预算支出口径剔除表_财力性转移支付2010年预算参考数 2" xfId="12746"/>
    <cellStyle name="好_一般预算支出口径剔除表_财力性转移支付2010年预算参考数_03_2010年各地区一般预算平衡表" xfId="12747"/>
    <cellStyle name="好_一般预算支出口径剔除表_财力性转移支付2010年预算参考数_03_2010年各地区一般预算平衡表 2" xfId="12748"/>
    <cellStyle name="好_一般预算支出口径剔除表_财力性转移支付2010年预算参考数_03_2010年各地区一般预算平衡表_2010年地方财政一般预算分级平衡情况表（汇总）0524" xfId="12749"/>
    <cellStyle name="好_一般预算支出口径剔除表_财力性转移支付2010年预算参考数_03_2010年各地区一般预算平衡表_2010年地方财政一般预算分级平衡情况表（汇总）0524 2" xfId="12750"/>
    <cellStyle name="好_一般预算支出口径剔除表_财力性转移支付2010年预算参考数_合并" xfId="12751"/>
    <cellStyle name="好_一般预算支出口径剔除表_财力性转移支付2010年预算参考数_合并 2" xfId="12752"/>
    <cellStyle name="好_一般预算支出口径剔除表_财力性转移支付2010年预算参考数_华东" xfId="12753"/>
    <cellStyle name="好_一般预算支出口径剔除表_财力性转移支付2010年预算参考数_华东 2" xfId="12754"/>
    <cellStyle name="好_一般预算支出口径剔除表_财力性转移支付2010年预算参考数_隋心对账单定稿0514" xfId="12755"/>
    <cellStyle name="好_一般预算支出口径剔除表_财力性转移支付2010年预算参考数_隋心对账单定稿0514 2" xfId="12756"/>
    <cellStyle name="好_一般预算支出口径剔除表_合并" xfId="12757"/>
    <cellStyle name="好_一般预算支出口径剔除表_合并 2" xfId="12758"/>
    <cellStyle name="好_一般预算支出口径剔除表_华东" xfId="12759"/>
    <cellStyle name="好_一般预算支出口径剔除表_华东 2" xfId="12760"/>
    <cellStyle name="好_一般预算支出口径剔除表_隋心对账单定稿0514" xfId="12761"/>
    <cellStyle name="好_一般预算支出口径剔除表_隋心对账单定稿0514 2" xfId="12762"/>
    <cellStyle name="好_云南 缺口县区测算(地方填报)" xfId="12763"/>
    <cellStyle name="好_云南 缺口县区测算(地方填报) 2" xfId="12764"/>
    <cellStyle name="好_云南 缺口县区测算(地方填报) 3" xfId="12765"/>
    <cellStyle name="好_云南 缺口县区测算(地方填报)_03_2010年各地区一般预算平衡表" xfId="12766"/>
    <cellStyle name="好_云南 缺口县区测算(地方填报)_03_2010年各地区一般预算平衡表 2" xfId="12767"/>
    <cellStyle name="好_云南 缺口县区测算(地方填报)_03_2010年各地区一般预算平衡表_2010年地方财政一般预算分级平衡情况表（汇总）0524" xfId="12768"/>
    <cellStyle name="好_云南 缺口县区测算(地方填报)_03_2010年各地区一般预算平衡表_2010年地方财政一般预算分级平衡情况表（汇总）0524 2" xfId="12769"/>
    <cellStyle name="好_云南 缺口县区测算(地方填报)_财力性转移支付2010年预算参考数" xfId="12770"/>
    <cellStyle name="好_云南 缺口县区测算(地方填报)_财力性转移支付2010年预算参考数 2" xfId="12771"/>
    <cellStyle name="好_云南 缺口县区测算(地方填报)_财力性转移支付2010年预算参考数_03_2010年各地区一般预算平衡表" xfId="12772"/>
    <cellStyle name="好_云南 缺口县区测算(地方填报)_财力性转移支付2010年预算参考数_03_2010年各地区一般预算平衡表 2" xfId="12773"/>
    <cellStyle name="好_云南 缺口县区测算(地方填报)_财力性转移支付2010年预算参考数_03_2010年各地区一般预算平衡表_2010年地方财政一般预算分级平衡情况表（汇总）0524" xfId="12774"/>
    <cellStyle name="好_云南 缺口县区测算(地方填报)_财力性转移支付2010年预算参考数_03_2010年各地区一般预算平衡表_2010年地方财政一般预算分级平衡情况表（汇总）0524 2" xfId="12775"/>
    <cellStyle name="好_云南 缺口县区测算(地方填报)_财力性转移支付2010年预算参考数_合并" xfId="12776"/>
    <cellStyle name="好_云南 缺口县区测算(地方填报)_财力性转移支付2010年预算参考数_合并 2" xfId="12777"/>
    <cellStyle name="好_云南 缺口县区测算(地方填报)_财力性转移支付2010年预算参考数_华东" xfId="12778"/>
    <cellStyle name="好_云南 缺口县区测算(地方填报)_财力性转移支付2010年预算参考数_华东 2" xfId="12779"/>
    <cellStyle name="好_云南 缺口县区测算(地方填报)_财力性转移支付2010年预算参考数_隋心对账单定稿0514" xfId="12780"/>
    <cellStyle name="好_云南 缺口县区测算(地方填报)_财力性转移支付2010年预算参考数_隋心对账单定稿0514 2" xfId="12781"/>
    <cellStyle name="好_云南 缺口县区测算(地方填报)_合并" xfId="12782"/>
    <cellStyle name="好_云南 缺口县区测算(地方填报)_合并 2" xfId="12783"/>
    <cellStyle name="好_云南 缺口县区测算(地方填报)_华东" xfId="12784"/>
    <cellStyle name="好_云南 缺口县区测算(地方填报)_华东 2" xfId="12785"/>
    <cellStyle name="好_云南 缺口县区测算(地方填报)_隋心对账单定稿0514" xfId="12786"/>
    <cellStyle name="好_云南 缺口县区测算(地方填报)_隋心对账单定稿0514 2" xfId="12787"/>
    <cellStyle name="好_云南省2008年转移支付测算——州市本级考核部分及政策性测算" xfId="12788"/>
    <cellStyle name="好_云南省2008年转移支付测算——州市本级考核部分及政策性测算 2" xfId="12789"/>
    <cellStyle name="好_云南省2008年转移支付测算——州市本级考核部分及政策性测算 3" xfId="12790"/>
    <cellStyle name="好_云南省2008年转移支付测算——州市本级考核部分及政策性测算_03_2010年各地区一般预算平衡表" xfId="12791"/>
    <cellStyle name="好_云南省2008年转移支付测算——州市本级考核部分及政策性测算_03_2010年各地区一般预算平衡表 2" xfId="12792"/>
    <cellStyle name="好_云南省2008年转移支付测算——州市本级考核部分及政策性测算_03_2010年各地区一般预算平衡表_2010年地方财政一般预算分级平衡情况表（汇总）0524" xfId="12793"/>
    <cellStyle name="好_云南省2008年转移支付测算——州市本级考核部分及政策性测算_03_2010年各地区一般预算平衡表_2010年地方财政一般预算分级平衡情况表（汇总）0524 2" xfId="12794"/>
    <cellStyle name="好_云南省2008年转移支付测算——州市本级考核部分及政策性测算_财力性转移支付2010年预算参考数" xfId="12795"/>
    <cellStyle name="好_云南省2008年转移支付测算——州市本级考核部分及政策性测算_财力性转移支付2010年预算参考数 2" xfId="12796"/>
    <cellStyle name="好_云南省2008年转移支付测算——州市本级考核部分及政策性测算_财力性转移支付2010年预算参考数_03_2010年各地区一般预算平衡表" xfId="12797"/>
    <cellStyle name="好_云南省2008年转移支付测算——州市本级考核部分及政策性测算_财力性转移支付2010年预算参考数_03_2010年各地区一般预算平衡表 2" xfId="12798"/>
    <cellStyle name="好_云南省2008年转移支付测算——州市本级考核部分及政策性测算_财力性转移支付2010年预算参考数_03_2010年各地区一般预算平衡表_2010年地方财政一般预算分级平衡情况表（汇总）0524" xfId="12799"/>
    <cellStyle name="好_云南省2008年转移支付测算——州市本级考核部分及政策性测算_财力性转移支付2010年预算参考数_03_2010年各地区一般预算平衡表_2010年地方财政一般预算分级平衡情况表（汇总）0524 2" xfId="12800"/>
    <cellStyle name="好_云南省2008年转移支付测算——州市本级考核部分及政策性测算_财力性转移支付2010年预算参考数_合并" xfId="12801"/>
    <cellStyle name="好_云南省2008年转移支付测算——州市本级考核部分及政策性测算_财力性转移支付2010年预算参考数_合并 2" xfId="12802"/>
    <cellStyle name="好_云南省2008年转移支付测算——州市本级考核部分及政策性测算_财力性转移支付2010年预算参考数_华东" xfId="12803"/>
    <cellStyle name="好_云南省2008年转移支付测算——州市本级考核部分及政策性测算_财力性转移支付2010年预算参考数_华东 2" xfId="12804"/>
    <cellStyle name="好_云南省2008年转移支付测算——州市本级考核部分及政策性测算_财力性转移支付2010年预算参考数_隋心对账单定稿0514" xfId="12805"/>
    <cellStyle name="好_云南省2008年转移支付测算——州市本级考核部分及政策性测算_财力性转移支付2010年预算参考数_隋心对账单定稿0514 2" xfId="12806"/>
    <cellStyle name="好_云南省2008年转移支付测算——州市本级考核部分及政策性测算_合并" xfId="12807"/>
    <cellStyle name="好_云南省2008年转移支付测算——州市本级考核部分及政策性测算_合并 2" xfId="12808"/>
    <cellStyle name="好_云南省2008年转移支付测算——州市本级考核部分及政策性测算_华东" xfId="12809"/>
    <cellStyle name="好_云南省2008年转移支付测算——州市本级考核部分及政策性测算_华东 2" xfId="12810"/>
    <cellStyle name="好_云南省2008年转移支付测算——州市本级考核部分及政策性测算_隋心对账单定稿0514" xfId="12811"/>
    <cellStyle name="好_云南省2008年转移支付测算——州市本级考核部分及政策性测算_隋心对账单定稿0514 2" xfId="12812"/>
    <cellStyle name="好_政法口" xfId="12813"/>
    <cellStyle name="好_政法口 2" xfId="12814"/>
    <cellStyle name="好_重点民生支出需求测算表社保（农村低保）081112" xfId="12815"/>
    <cellStyle name="好_重点民生支出需求测算表社保（农村低保）081112 2" xfId="12816"/>
    <cellStyle name="好_重点民生支出需求测算表社保（农村低保）081112 3" xfId="12817"/>
    <cellStyle name="好_重点民生支出需求测算表社保（农村低保）081112_合并" xfId="12818"/>
    <cellStyle name="好_重点民生支出需求测算表社保（农村低保）081112_合并 2" xfId="12819"/>
    <cellStyle name="好_重点民生支出需求测算表社保（农村低保）081112_华东" xfId="12820"/>
    <cellStyle name="好_重点民生支出需求测算表社保（农村低保）081112_华东 2" xfId="12821"/>
    <cellStyle name="好_重点民生支出需求测算表社保（农村低保）081112_隋心对账单定稿0514" xfId="12822"/>
    <cellStyle name="好_重点民生支出需求测算表社保（农村低保）081112_隋心对账单定稿0514 2" xfId="12823"/>
    <cellStyle name="好_重点支出同比增长" xfId="12824"/>
    <cellStyle name="好_自行调整差异系数顺序" xfId="12825"/>
    <cellStyle name="好_自行调整差异系数顺序 2" xfId="12826"/>
    <cellStyle name="好_自行调整差异系数顺序 3" xfId="12827"/>
    <cellStyle name="好_自行调整差异系数顺序_03_2010年各地区一般预算平衡表" xfId="12828"/>
    <cellStyle name="好_自行调整差异系数顺序_03_2010年各地区一般预算平衡表 2" xfId="12829"/>
    <cellStyle name="好_自行调整差异系数顺序_03_2010年各地区一般预算平衡表_2010年地方财政一般预算分级平衡情况表（汇总）0524" xfId="12830"/>
    <cellStyle name="好_自行调整差异系数顺序_03_2010年各地区一般预算平衡表_2010年地方财政一般预算分级平衡情况表（汇总）0524 2" xfId="12831"/>
    <cellStyle name="好_自行调整差异系数顺序_财力性转移支付2010年预算参考数" xfId="12832"/>
    <cellStyle name="好_自行调整差异系数顺序_财力性转移支付2010年预算参考数 2" xfId="12833"/>
    <cellStyle name="好_自行调整差异系数顺序_财力性转移支付2010年预算参考数_03_2010年各地区一般预算平衡表" xfId="12834"/>
    <cellStyle name="好_自行调整差异系数顺序_财力性转移支付2010年预算参考数_03_2010年各地区一般预算平衡表 2" xfId="12835"/>
    <cellStyle name="好_自行调整差异系数顺序_财力性转移支付2010年预算参考数_03_2010年各地区一般预算平衡表_2010年地方财政一般预算分级平衡情况表（汇总）0524" xfId="12836"/>
    <cellStyle name="好_自行调整差异系数顺序_财力性转移支付2010年预算参考数_03_2010年各地区一般预算平衡表_2010年地方财政一般预算分级平衡情况表（汇总）0524 2" xfId="12837"/>
    <cellStyle name="好_自行调整差异系数顺序_财力性转移支付2010年预算参考数_合并" xfId="12838"/>
    <cellStyle name="好_自行调整差异系数顺序_财力性转移支付2010年预算参考数_合并 2" xfId="12839"/>
    <cellStyle name="好_自行调整差异系数顺序_财力性转移支付2010年预算参考数_华东" xfId="12840"/>
    <cellStyle name="好_自行调整差异系数顺序_财力性转移支付2010年预算参考数_华东 2" xfId="12841"/>
    <cellStyle name="好_自行调整差异系数顺序_财力性转移支付2010年预算参考数_隋心对账单定稿0514" xfId="12842"/>
    <cellStyle name="好_自行调整差异系数顺序_财力性转移支付2010年预算参考数_隋心对账单定稿0514 2" xfId="12843"/>
    <cellStyle name="好_自行调整差异系数顺序_合并" xfId="12844"/>
    <cellStyle name="好_自行调整差异系数顺序_合并 2" xfId="12845"/>
    <cellStyle name="好_自行调整差异系数顺序_华东" xfId="12846"/>
    <cellStyle name="好_自行调整差异系数顺序_华东 2" xfId="12847"/>
    <cellStyle name="好_自行调整差异系数顺序_隋心对账单定稿0514" xfId="12848"/>
    <cellStyle name="好_自行调整差异系数顺序_隋心对账单定稿0514 2" xfId="12849"/>
    <cellStyle name="好_自治区工商系统维修改建、办公设备明细表" xfId="12850"/>
    <cellStyle name="好_自治区工商系统维修改建、办公设备明细表 2" xfId="12851"/>
    <cellStyle name="好_自治区工商系统维修改建、办公设备明细表_日喀则定结县四个边贸互市点（1）" xfId="12852"/>
    <cellStyle name="好_自治区工商系统维修改建、办公设备明细表_日喀则定结县四个边贸互市点（1） 2" xfId="12853"/>
    <cellStyle name="好_总人口" xfId="12854"/>
    <cellStyle name="好_总人口 2" xfId="12855"/>
    <cellStyle name="好_总人口 3" xfId="12856"/>
    <cellStyle name="好_总人口_03_2010年各地区一般预算平衡表" xfId="12857"/>
    <cellStyle name="好_总人口_03_2010年各地区一般预算平衡表 2" xfId="12858"/>
    <cellStyle name="好_总人口_03_2010年各地区一般预算平衡表_2010年地方财政一般预算分级平衡情况表（汇总）0524" xfId="12859"/>
    <cellStyle name="好_总人口_03_2010年各地区一般预算平衡表_2010年地方财政一般预算分级平衡情况表（汇总）0524 2" xfId="12860"/>
    <cellStyle name="好_总人口_财力性转移支付2010年预算参考数" xfId="12861"/>
    <cellStyle name="好_总人口_财力性转移支付2010年预算参考数 2" xfId="12862"/>
    <cellStyle name="好_总人口_财力性转移支付2010年预算参考数_03_2010年各地区一般预算平衡表" xfId="12863"/>
    <cellStyle name="好_总人口_财力性转移支付2010年预算参考数_03_2010年各地区一般预算平衡表 2" xfId="12864"/>
    <cellStyle name="好_总人口_财力性转移支付2010年预算参考数_03_2010年各地区一般预算平衡表_2010年地方财政一般预算分级平衡情况表（汇总）0524" xfId="12865"/>
    <cellStyle name="好_总人口_财力性转移支付2010年预算参考数_03_2010年各地区一般预算平衡表_2010年地方财政一般预算分级平衡情况表（汇总）0524 2" xfId="12866"/>
    <cellStyle name="好_总人口_财力性转移支付2010年预算参考数_合并" xfId="12867"/>
    <cellStyle name="好_总人口_财力性转移支付2010年预算参考数_合并 2" xfId="12868"/>
    <cellStyle name="好_总人口_财力性转移支付2010年预算参考数_华东" xfId="12869"/>
    <cellStyle name="好_总人口_财力性转移支付2010年预算参考数_华东 2" xfId="12870"/>
    <cellStyle name="好_总人口_财力性转移支付2010年预算参考数_隋心对账单定稿0514" xfId="12871"/>
    <cellStyle name="好_总人口_财力性转移支付2010年预算参考数_隋心对账单定稿0514 2" xfId="12872"/>
    <cellStyle name="好_总人口_合并" xfId="12873"/>
    <cellStyle name="好_总人口_合并 2" xfId="12874"/>
    <cellStyle name="好_总人口_华东" xfId="12875"/>
    <cellStyle name="好_总人口_华东 2" xfId="12876"/>
    <cellStyle name="好_总人口_隋心对账单定稿0514" xfId="12877"/>
    <cellStyle name="好_总人口_隋心对账单定稿0514 2" xfId="12878"/>
    <cellStyle name="后继超级链接" xfId="12879"/>
    <cellStyle name="后继超级链接 2" xfId="12880"/>
    <cellStyle name="后继超级链接 3" xfId="12881"/>
    <cellStyle name="后继超链接" xfId="12882"/>
    <cellStyle name="后继超链接 2" xfId="12883"/>
    <cellStyle name="后继超链接 3" xfId="12884"/>
    <cellStyle name="汇总 10" xfId="12885"/>
    <cellStyle name="汇总 10 2" xfId="12886"/>
    <cellStyle name="汇总 10 2 2" xfId="12887"/>
    <cellStyle name="汇总 10 3" xfId="12888"/>
    <cellStyle name="汇总 10 3 2" xfId="12889"/>
    <cellStyle name="汇总 10 4" xfId="12890"/>
    <cellStyle name="汇总 10 5" xfId="12891"/>
    <cellStyle name="汇总 10 6" xfId="12892"/>
    <cellStyle name="汇总 11" xfId="12893"/>
    <cellStyle name="汇总 11 2" xfId="12894"/>
    <cellStyle name="汇总 11 2 2" xfId="12895"/>
    <cellStyle name="汇总 11 3" xfId="12896"/>
    <cellStyle name="汇总 11 3 2" xfId="12897"/>
    <cellStyle name="汇总 11 4" xfId="12898"/>
    <cellStyle name="汇总 11 5" xfId="12899"/>
    <cellStyle name="汇总 11 6" xfId="12900"/>
    <cellStyle name="汇总 12" xfId="12901"/>
    <cellStyle name="汇总 12 2" xfId="12902"/>
    <cellStyle name="汇总 12 2 2" xfId="12903"/>
    <cellStyle name="汇总 12 3" xfId="12904"/>
    <cellStyle name="汇总 12 3 2" xfId="12905"/>
    <cellStyle name="汇总 12 4" xfId="12906"/>
    <cellStyle name="汇总 12 5" xfId="12907"/>
    <cellStyle name="汇总 12 6" xfId="12908"/>
    <cellStyle name="汇总 13" xfId="12909"/>
    <cellStyle name="汇总 13 2" xfId="12910"/>
    <cellStyle name="汇总 13 2 2" xfId="12911"/>
    <cellStyle name="汇总 13 3" xfId="12912"/>
    <cellStyle name="汇总 13 3 2" xfId="12913"/>
    <cellStyle name="汇总 13 4" xfId="12914"/>
    <cellStyle name="汇总 13 5" xfId="12915"/>
    <cellStyle name="汇总 13 6" xfId="12916"/>
    <cellStyle name="汇总 14" xfId="12917"/>
    <cellStyle name="汇总 14 2" xfId="12918"/>
    <cellStyle name="汇总 14 3" xfId="12919"/>
    <cellStyle name="汇总 15" xfId="12920"/>
    <cellStyle name="汇总 15 2" xfId="12921"/>
    <cellStyle name="汇总 15 3" xfId="12922"/>
    <cellStyle name="汇总 16" xfId="12923"/>
    <cellStyle name="汇总 16 2" xfId="12924"/>
    <cellStyle name="汇总 17" xfId="12925"/>
    <cellStyle name="汇总 17 2" xfId="12926"/>
    <cellStyle name="汇总 18" xfId="12927"/>
    <cellStyle name="汇总 18 2" xfId="12928"/>
    <cellStyle name="汇总 19" xfId="12929"/>
    <cellStyle name="汇总 2" xfId="12930"/>
    <cellStyle name="汇总 2 10" xfId="12931"/>
    <cellStyle name="汇总 2 11" xfId="12932"/>
    <cellStyle name="汇总 2 12" xfId="12933"/>
    <cellStyle name="汇总 2 13" xfId="12934"/>
    <cellStyle name="汇总 2 14" xfId="12935"/>
    <cellStyle name="汇总 2 15" xfId="12936"/>
    <cellStyle name="汇总 2 16" xfId="12937"/>
    <cellStyle name="汇总 2 2" xfId="12938"/>
    <cellStyle name="汇总 2 2 2" xfId="12939"/>
    <cellStyle name="汇总 2 2 3" xfId="12940"/>
    <cellStyle name="汇总 2 2 4" xfId="12941"/>
    <cellStyle name="汇总 2 3" xfId="12942"/>
    <cellStyle name="汇总 2 3 2" xfId="12943"/>
    <cellStyle name="汇总 2 3 3" xfId="12944"/>
    <cellStyle name="汇总 2 4" xfId="12945"/>
    <cellStyle name="汇总 2 4 2" xfId="12946"/>
    <cellStyle name="汇总 2 4 3" xfId="12947"/>
    <cellStyle name="汇总 2 5" xfId="12948"/>
    <cellStyle name="汇总 2 5 2" xfId="12949"/>
    <cellStyle name="汇总 2 5 3" xfId="12950"/>
    <cellStyle name="汇总 2 6" xfId="12951"/>
    <cellStyle name="汇总 2 6 2" xfId="12952"/>
    <cellStyle name="汇总 2 6 3" xfId="12953"/>
    <cellStyle name="汇总 2 7" xfId="12954"/>
    <cellStyle name="汇总 2 8" xfId="12955"/>
    <cellStyle name="汇总 2 9" xfId="12956"/>
    <cellStyle name="汇总 20" xfId="12957"/>
    <cellStyle name="汇总 3" xfId="12958"/>
    <cellStyle name="汇总 3 2" xfId="12959"/>
    <cellStyle name="汇总 3 2 2" xfId="12960"/>
    <cellStyle name="汇总 3 2 3" xfId="12961"/>
    <cellStyle name="汇总 3 3" xfId="12962"/>
    <cellStyle name="汇总 3 3 2" xfId="12963"/>
    <cellStyle name="汇总 3 4" xfId="12964"/>
    <cellStyle name="汇总 3 5" xfId="12965"/>
    <cellStyle name="汇总 3 6" xfId="12966"/>
    <cellStyle name="汇总 4" xfId="12967"/>
    <cellStyle name="汇总 4 2" xfId="12968"/>
    <cellStyle name="汇总 4 2 2" xfId="12969"/>
    <cellStyle name="汇总 4 2 3" xfId="12970"/>
    <cellStyle name="汇总 4 3" xfId="12971"/>
    <cellStyle name="汇总 4 3 2" xfId="12972"/>
    <cellStyle name="汇总 4 4" xfId="12973"/>
    <cellStyle name="汇总 4 5" xfId="12974"/>
    <cellStyle name="汇总 4 6" xfId="12975"/>
    <cellStyle name="汇总 5" xfId="12976"/>
    <cellStyle name="汇总 5 2" xfId="12977"/>
    <cellStyle name="汇总 5 2 2" xfId="12978"/>
    <cellStyle name="汇总 5 2 3" xfId="12979"/>
    <cellStyle name="汇总 5 3" xfId="12980"/>
    <cellStyle name="汇总 5 3 2" xfId="12981"/>
    <cellStyle name="汇总 5 4" xfId="12982"/>
    <cellStyle name="汇总 5 5" xfId="12983"/>
    <cellStyle name="汇总 5 6" xfId="12984"/>
    <cellStyle name="汇总 6" xfId="12985"/>
    <cellStyle name="汇总 6 2" xfId="12986"/>
    <cellStyle name="汇总 6 2 2" xfId="12987"/>
    <cellStyle name="汇总 6 2 3" xfId="12988"/>
    <cellStyle name="汇总 6 3" xfId="12989"/>
    <cellStyle name="汇总 6 3 2" xfId="12990"/>
    <cellStyle name="汇总 6 4" xfId="12991"/>
    <cellStyle name="汇总 6 5" xfId="12992"/>
    <cellStyle name="汇总 6 6" xfId="12993"/>
    <cellStyle name="汇总 7" xfId="12994"/>
    <cellStyle name="汇总 7 2" xfId="12995"/>
    <cellStyle name="汇总 7 2 2" xfId="12996"/>
    <cellStyle name="汇总 7 2 3" xfId="12997"/>
    <cellStyle name="汇总 7 3" xfId="12998"/>
    <cellStyle name="汇总 7 3 2" xfId="12999"/>
    <cellStyle name="汇总 7 4" xfId="13000"/>
    <cellStyle name="汇总 7 5" xfId="13001"/>
    <cellStyle name="汇总 7 6" xfId="13002"/>
    <cellStyle name="汇总 8" xfId="13003"/>
    <cellStyle name="汇总 8 2" xfId="13004"/>
    <cellStyle name="汇总 8 2 2" xfId="13005"/>
    <cellStyle name="汇总 8 2 3" xfId="13006"/>
    <cellStyle name="汇总 8 3" xfId="13007"/>
    <cellStyle name="汇总 8 3 2" xfId="13008"/>
    <cellStyle name="汇总 8 4" xfId="13009"/>
    <cellStyle name="汇总 8 5" xfId="13010"/>
    <cellStyle name="汇总 8 6" xfId="13011"/>
    <cellStyle name="汇总 9" xfId="13012"/>
    <cellStyle name="汇总 9 2" xfId="13013"/>
    <cellStyle name="汇总 9 2 2" xfId="13014"/>
    <cellStyle name="汇总 9 3" xfId="13015"/>
    <cellStyle name="汇总 9 3 2" xfId="13016"/>
    <cellStyle name="汇总 9 4" xfId="13017"/>
    <cellStyle name="汇总 9 5" xfId="13018"/>
    <cellStyle name="汇总 9 6" xfId="13019"/>
    <cellStyle name="汇总 9 7" xfId="13020"/>
    <cellStyle name="货币 2" xfId="13021"/>
    <cellStyle name="货币 2 2" xfId="13022"/>
    <cellStyle name="货币 2 2 2" xfId="13023"/>
    <cellStyle name="货币 2 2 2 2" xfId="13024"/>
    <cellStyle name="货币 2 2 3" xfId="13025"/>
    <cellStyle name="货币 2 3" xfId="13026"/>
    <cellStyle name="货币 2 3 2" xfId="13027"/>
    <cellStyle name="货币 2 3 2 2" xfId="13028"/>
    <cellStyle name="货币 2 3 3" xfId="13029"/>
    <cellStyle name="货币 2 4" xfId="13030"/>
    <cellStyle name="货币 2 4 2" xfId="13031"/>
    <cellStyle name="货币 2 5" xfId="13032"/>
    <cellStyle name="货币 2 5 2" xfId="13033"/>
    <cellStyle name="货币 2 6" xfId="13034"/>
    <cellStyle name="计算 10" xfId="13035"/>
    <cellStyle name="计算 10 2" xfId="13036"/>
    <cellStyle name="计算 10 2 2" xfId="13037"/>
    <cellStyle name="计算 10 3" xfId="13038"/>
    <cellStyle name="计算 10 3 2" xfId="13039"/>
    <cellStyle name="计算 10 4" xfId="13040"/>
    <cellStyle name="计算 10 5" xfId="13041"/>
    <cellStyle name="计算 10 6" xfId="13042"/>
    <cellStyle name="计算 11" xfId="13043"/>
    <cellStyle name="计算 11 2" xfId="13044"/>
    <cellStyle name="计算 11 2 2" xfId="13045"/>
    <cellStyle name="计算 11 3" xfId="13046"/>
    <cellStyle name="计算 11 3 2" xfId="13047"/>
    <cellStyle name="计算 11 4" xfId="13048"/>
    <cellStyle name="计算 11 5" xfId="13049"/>
    <cellStyle name="计算 11 6" xfId="13050"/>
    <cellStyle name="计算 12" xfId="13051"/>
    <cellStyle name="计算 12 2" xfId="13052"/>
    <cellStyle name="计算 12 2 2" xfId="13053"/>
    <cellStyle name="计算 12 3" xfId="13054"/>
    <cellStyle name="计算 12 3 2" xfId="13055"/>
    <cellStyle name="计算 12 4" xfId="13056"/>
    <cellStyle name="计算 12 5" xfId="13057"/>
    <cellStyle name="计算 12 6" xfId="13058"/>
    <cellStyle name="计算 13" xfId="13059"/>
    <cellStyle name="计算 13 2" xfId="13060"/>
    <cellStyle name="计算 13 2 2" xfId="13061"/>
    <cellStyle name="计算 13 3" xfId="13062"/>
    <cellStyle name="计算 13 3 2" xfId="13063"/>
    <cellStyle name="计算 13 4" xfId="13064"/>
    <cellStyle name="计算 13 5" xfId="13065"/>
    <cellStyle name="计算 13 6" xfId="13066"/>
    <cellStyle name="计算 14" xfId="13067"/>
    <cellStyle name="计算 14 2" xfId="13068"/>
    <cellStyle name="计算 14 3" xfId="13069"/>
    <cellStyle name="计算 15" xfId="13070"/>
    <cellStyle name="计算 15 2" xfId="13071"/>
    <cellStyle name="计算 15 3" xfId="13072"/>
    <cellStyle name="计算 16" xfId="13073"/>
    <cellStyle name="计算 16 2" xfId="13074"/>
    <cellStyle name="计算 17" xfId="13075"/>
    <cellStyle name="计算 17 2" xfId="13076"/>
    <cellStyle name="计算 18" xfId="13077"/>
    <cellStyle name="计算 18 2" xfId="13078"/>
    <cellStyle name="计算 19" xfId="13079"/>
    <cellStyle name="计算 2" xfId="13080"/>
    <cellStyle name="计算 2 10" xfId="13081"/>
    <cellStyle name="计算 2 11" xfId="13082"/>
    <cellStyle name="计算 2 12" xfId="13083"/>
    <cellStyle name="计算 2 13" xfId="13084"/>
    <cellStyle name="计算 2 14" xfId="13085"/>
    <cellStyle name="计算 2 15" xfId="13086"/>
    <cellStyle name="计算 2 16" xfId="13087"/>
    <cellStyle name="计算 2 2" xfId="13088"/>
    <cellStyle name="计算 2 2 2" xfId="13089"/>
    <cellStyle name="计算 2 2 3" xfId="13090"/>
    <cellStyle name="计算 2 2 4" xfId="13091"/>
    <cellStyle name="计算 2 3" xfId="13092"/>
    <cellStyle name="计算 2 3 2" xfId="13093"/>
    <cellStyle name="计算 2 3 3" xfId="13094"/>
    <cellStyle name="计算 2 4" xfId="13095"/>
    <cellStyle name="计算 2 4 2" xfId="13096"/>
    <cellStyle name="计算 2 4 3" xfId="13097"/>
    <cellStyle name="计算 2 5" xfId="13098"/>
    <cellStyle name="计算 2 5 2" xfId="13099"/>
    <cellStyle name="计算 2 5 3" xfId="13100"/>
    <cellStyle name="计算 2 6" xfId="13101"/>
    <cellStyle name="计算 2 6 2" xfId="13102"/>
    <cellStyle name="计算 2 6 3" xfId="13103"/>
    <cellStyle name="计算 2 7" xfId="13104"/>
    <cellStyle name="计算 2 8" xfId="13105"/>
    <cellStyle name="计算 2 8 2" xfId="13106"/>
    <cellStyle name="计算 2 9" xfId="13107"/>
    <cellStyle name="计算 20" xfId="13108"/>
    <cellStyle name="计算 3" xfId="13109"/>
    <cellStyle name="计算 3 2" xfId="13110"/>
    <cellStyle name="计算 3 2 2" xfId="13111"/>
    <cellStyle name="计算 3 2 3" xfId="13112"/>
    <cellStyle name="计算 3 3" xfId="13113"/>
    <cellStyle name="计算 3 3 2" xfId="13114"/>
    <cellStyle name="计算 3 4" xfId="13115"/>
    <cellStyle name="计算 3 5" xfId="13116"/>
    <cellStyle name="计算 3 6" xfId="13117"/>
    <cellStyle name="计算 3 7" xfId="13118"/>
    <cellStyle name="计算 4" xfId="13119"/>
    <cellStyle name="计算 4 2" xfId="13120"/>
    <cellStyle name="计算 4 2 2" xfId="13121"/>
    <cellStyle name="计算 4 2 3" xfId="13122"/>
    <cellStyle name="计算 4 3" xfId="13123"/>
    <cellStyle name="计算 4 3 2" xfId="13124"/>
    <cellStyle name="计算 4 4" xfId="13125"/>
    <cellStyle name="计算 4 5" xfId="13126"/>
    <cellStyle name="计算 4 6" xfId="13127"/>
    <cellStyle name="计算 4 7" xfId="13128"/>
    <cellStyle name="计算 5" xfId="13129"/>
    <cellStyle name="计算 5 2" xfId="13130"/>
    <cellStyle name="计算 5 2 2" xfId="13131"/>
    <cellStyle name="计算 5 2 3" xfId="13132"/>
    <cellStyle name="计算 5 3" xfId="13133"/>
    <cellStyle name="计算 5 3 2" xfId="13134"/>
    <cellStyle name="计算 5 4" xfId="13135"/>
    <cellStyle name="计算 5 5" xfId="13136"/>
    <cellStyle name="计算 5 6" xfId="13137"/>
    <cellStyle name="计算 5 7" xfId="13138"/>
    <cellStyle name="计算 6" xfId="13139"/>
    <cellStyle name="计算 6 2" xfId="13140"/>
    <cellStyle name="计算 6 2 2" xfId="13141"/>
    <cellStyle name="计算 6 2 3" xfId="13142"/>
    <cellStyle name="计算 6 3" xfId="13143"/>
    <cellStyle name="计算 6 3 2" xfId="13144"/>
    <cellStyle name="计算 6 4" xfId="13145"/>
    <cellStyle name="计算 6 5" xfId="13146"/>
    <cellStyle name="计算 6 6" xfId="13147"/>
    <cellStyle name="计算 6 7" xfId="13148"/>
    <cellStyle name="计算 7" xfId="13149"/>
    <cellStyle name="计算 7 2" xfId="13150"/>
    <cellStyle name="计算 7 2 2" xfId="13151"/>
    <cellStyle name="计算 7 2 3" xfId="13152"/>
    <cellStyle name="计算 7 3" xfId="13153"/>
    <cellStyle name="计算 7 3 2" xfId="13154"/>
    <cellStyle name="计算 7 4" xfId="13155"/>
    <cellStyle name="计算 7 5" xfId="13156"/>
    <cellStyle name="计算 7 6" xfId="13157"/>
    <cellStyle name="计算 7 7" xfId="13158"/>
    <cellStyle name="计算 8" xfId="13159"/>
    <cellStyle name="计算 8 2" xfId="13160"/>
    <cellStyle name="计算 8 2 2" xfId="13161"/>
    <cellStyle name="计算 8 2 3" xfId="13162"/>
    <cellStyle name="计算 8 3" xfId="13163"/>
    <cellStyle name="计算 8 3 2" xfId="13164"/>
    <cellStyle name="计算 8 4" xfId="13165"/>
    <cellStyle name="计算 8 5" xfId="13166"/>
    <cellStyle name="计算 8 6" xfId="13167"/>
    <cellStyle name="计算 8 7" xfId="13168"/>
    <cellStyle name="计算 9" xfId="13169"/>
    <cellStyle name="计算 9 2" xfId="13170"/>
    <cellStyle name="计算 9 2 2" xfId="13171"/>
    <cellStyle name="计算 9 3" xfId="13172"/>
    <cellStyle name="计算 9 3 2" xfId="13173"/>
    <cellStyle name="计算 9 4" xfId="13174"/>
    <cellStyle name="计算 9 5" xfId="13175"/>
    <cellStyle name="计算 9 6" xfId="13176"/>
    <cellStyle name="计算 9 7" xfId="13177"/>
    <cellStyle name="检查单元格 10" xfId="13178"/>
    <cellStyle name="检查单元格 10 2" xfId="13179"/>
    <cellStyle name="检查单元格 10 2 2" xfId="13180"/>
    <cellStyle name="检查单元格 10 3" xfId="13181"/>
    <cellStyle name="检查单元格 10 3 2" xfId="13182"/>
    <cellStyle name="检查单元格 10 4" xfId="13183"/>
    <cellStyle name="检查单元格 10 5" xfId="13184"/>
    <cellStyle name="检查单元格 10 6" xfId="13185"/>
    <cellStyle name="检查单元格 11" xfId="13186"/>
    <cellStyle name="检查单元格 11 2" xfId="13187"/>
    <cellStyle name="检查单元格 11 2 2" xfId="13188"/>
    <cellStyle name="检查单元格 11 3" xfId="13189"/>
    <cellStyle name="检查单元格 11 3 2" xfId="13190"/>
    <cellStyle name="检查单元格 11 4" xfId="13191"/>
    <cellStyle name="检查单元格 11 5" xfId="13192"/>
    <cellStyle name="检查单元格 11 6" xfId="13193"/>
    <cellStyle name="检查单元格 12" xfId="13194"/>
    <cellStyle name="检查单元格 12 2" xfId="13195"/>
    <cellStyle name="检查单元格 12 2 2" xfId="13196"/>
    <cellStyle name="检查单元格 12 3" xfId="13197"/>
    <cellStyle name="检查单元格 12 3 2" xfId="13198"/>
    <cellStyle name="检查单元格 12 4" xfId="13199"/>
    <cellStyle name="检查单元格 12 5" xfId="13200"/>
    <cellStyle name="检查单元格 12 6" xfId="13201"/>
    <cellStyle name="检查单元格 13" xfId="13202"/>
    <cellStyle name="检查单元格 13 2" xfId="13203"/>
    <cellStyle name="检查单元格 13 2 2" xfId="13204"/>
    <cellStyle name="检查单元格 13 3" xfId="13205"/>
    <cellStyle name="检查单元格 13 3 2" xfId="13206"/>
    <cellStyle name="检查单元格 13 4" xfId="13207"/>
    <cellStyle name="检查单元格 13 5" xfId="13208"/>
    <cellStyle name="检查单元格 13 6" xfId="13209"/>
    <cellStyle name="检查单元格 14" xfId="13210"/>
    <cellStyle name="检查单元格 14 2" xfId="13211"/>
    <cellStyle name="检查单元格 14 3" xfId="13212"/>
    <cellStyle name="检查单元格 15" xfId="13213"/>
    <cellStyle name="检查单元格 15 2" xfId="13214"/>
    <cellStyle name="检查单元格 15 3" xfId="13215"/>
    <cellStyle name="检查单元格 16" xfId="13216"/>
    <cellStyle name="检查单元格 16 2" xfId="13217"/>
    <cellStyle name="检查单元格 17" xfId="13218"/>
    <cellStyle name="检查单元格 17 2" xfId="13219"/>
    <cellStyle name="检查单元格 18" xfId="13220"/>
    <cellStyle name="检查单元格 18 2" xfId="13221"/>
    <cellStyle name="检查单元格 19" xfId="13222"/>
    <cellStyle name="检查单元格 2" xfId="13223"/>
    <cellStyle name="检查单元格 2 10" xfId="13224"/>
    <cellStyle name="检查单元格 2 11" xfId="13225"/>
    <cellStyle name="检查单元格 2 12" xfId="13226"/>
    <cellStyle name="检查单元格 2 13" xfId="13227"/>
    <cellStyle name="检查单元格 2 14" xfId="13228"/>
    <cellStyle name="检查单元格 2 15" xfId="13229"/>
    <cellStyle name="检查单元格 2 16" xfId="13230"/>
    <cellStyle name="检查单元格 2 2" xfId="13231"/>
    <cellStyle name="检查单元格 2 2 2" xfId="13232"/>
    <cellStyle name="检查单元格 2 2 3" xfId="13233"/>
    <cellStyle name="检查单元格 2 2 4" xfId="13234"/>
    <cellStyle name="检查单元格 2 3" xfId="13235"/>
    <cellStyle name="检查单元格 2 3 2" xfId="13236"/>
    <cellStyle name="检查单元格 2 3 3" xfId="13237"/>
    <cellStyle name="检查单元格 2 4" xfId="13238"/>
    <cellStyle name="检查单元格 2 4 2" xfId="13239"/>
    <cellStyle name="检查单元格 2 4 3" xfId="13240"/>
    <cellStyle name="检查单元格 2 5" xfId="13241"/>
    <cellStyle name="检查单元格 2 5 2" xfId="13242"/>
    <cellStyle name="检查单元格 2 5 3" xfId="13243"/>
    <cellStyle name="检查单元格 2 6" xfId="13244"/>
    <cellStyle name="检查单元格 2 6 2" xfId="13245"/>
    <cellStyle name="检查单元格 2 6 3" xfId="13246"/>
    <cellStyle name="检查单元格 2 7" xfId="13247"/>
    <cellStyle name="检查单元格 2 8" xfId="13248"/>
    <cellStyle name="检查单元格 2 8 2" xfId="13249"/>
    <cellStyle name="检查单元格 2 9" xfId="13250"/>
    <cellStyle name="检查单元格 20" xfId="13251"/>
    <cellStyle name="检查单元格 3" xfId="13252"/>
    <cellStyle name="检查单元格 3 2" xfId="13253"/>
    <cellStyle name="检查单元格 3 2 2" xfId="13254"/>
    <cellStyle name="检查单元格 3 2 3" xfId="13255"/>
    <cellStyle name="检查单元格 3 3" xfId="13256"/>
    <cellStyle name="检查单元格 3 3 2" xfId="13257"/>
    <cellStyle name="检查单元格 3 4" xfId="13258"/>
    <cellStyle name="检查单元格 3 5" xfId="13259"/>
    <cellStyle name="检查单元格 3 6" xfId="13260"/>
    <cellStyle name="检查单元格 3 7" xfId="13261"/>
    <cellStyle name="检查单元格 4" xfId="13262"/>
    <cellStyle name="检查单元格 4 2" xfId="13263"/>
    <cellStyle name="检查单元格 4 2 2" xfId="13264"/>
    <cellStyle name="检查单元格 4 2 3" xfId="13265"/>
    <cellStyle name="检查单元格 4 3" xfId="13266"/>
    <cellStyle name="检查单元格 4 3 2" xfId="13267"/>
    <cellStyle name="检查单元格 4 4" xfId="13268"/>
    <cellStyle name="检查单元格 4 5" xfId="13269"/>
    <cellStyle name="检查单元格 4 6" xfId="13270"/>
    <cellStyle name="检查单元格 4 7" xfId="13271"/>
    <cellStyle name="检查单元格 5" xfId="13272"/>
    <cellStyle name="检查单元格 5 2" xfId="13273"/>
    <cellStyle name="检查单元格 5 2 2" xfId="13274"/>
    <cellStyle name="检查单元格 5 2 3" xfId="13275"/>
    <cellStyle name="检查单元格 5 3" xfId="13276"/>
    <cellStyle name="检查单元格 5 3 2" xfId="13277"/>
    <cellStyle name="检查单元格 5 4" xfId="13278"/>
    <cellStyle name="检查单元格 5 5" xfId="13279"/>
    <cellStyle name="检查单元格 5 6" xfId="13280"/>
    <cellStyle name="检查单元格 5 7" xfId="13281"/>
    <cellStyle name="检查单元格 6" xfId="13282"/>
    <cellStyle name="检查单元格 6 2" xfId="13283"/>
    <cellStyle name="检查单元格 6 2 2" xfId="13284"/>
    <cellStyle name="检查单元格 6 2 3" xfId="13285"/>
    <cellStyle name="检查单元格 6 3" xfId="13286"/>
    <cellStyle name="检查单元格 6 3 2" xfId="13287"/>
    <cellStyle name="检查单元格 6 4" xfId="13288"/>
    <cellStyle name="检查单元格 6 5" xfId="13289"/>
    <cellStyle name="检查单元格 6 6" xfId="13290"/>
    <cellStyle name="检查单元格 6 7" xfId="13291"/>
    <cellStyle name="检查单元格 7" xfId="13292"/>
    <cellStyle name="检查单元格 7 2" xfId="13293"/>
    <cellStyle name="检查单元格 7 2 2" xfId="13294"/>
    <cellStyle name="检查单元格 7 2 3" xfId="13295"/>
    <cellStyle name="检查单元格 7 3" xfId="13296"/>
    <cellStyle name="检查单元格 7 3 2" xfId="13297"/>
    <cellStyle name="检查单元格 7 4" xfId="13298"/>
    <cellStyle name="检查单元格 7 5" xfId="13299"/>
    <cellStyle name="检查单元格 7 6" xfId="13300"/>
    <cellStyle name="检查单元格 7 7" xfId="13301"/>
    <cellStyle name="检查单元格 8" xfId="13302"/>
    <cellStyle name="检查单元格 8 2" xfId="13303"/>
    <cellStyle name="检查单元格 8 2 2" xfId="13304"/>
    <cellStyle name="检查单元格 8 2 3" xfId="13305"/>
    <cellStyle name="检查单元格 8 3" xfId="13306"/>
    <cellStyle name="检查单元格 8 3 2" xfId="13307"/>
    <cellStyle name="检查单元格 8 4" xfId="13308"/>
    <cellStyle name="检查单元格 8 5" xfId="13309"/>
    <cellStyle name="检查单元格 8 6" xfId="13310"/>
    <cellStyle name="检查单元格 8 7" xfId="13311"/>
    <cellStyle name="检查单元格 9" xfId="13312"/>
    <cellStyle name="检查单元格 9 2" xfId="13313"/>
    <cellStyle name="检查单元格 9 2 2" xfId="13314"/>
    <cellStyle name="检查单元格 9 3" xfId="13315"/>
    <cellStyle name="检查单元格 9 3 2" xfId="13316"/>
    <cellStyle name="检查单元格 9 4" xfId="13317"/>
    <cellStyle name="检查单元格 9 5" xfId="13318"/>
    <cellStyle name="检查单元格 9 6" xfId="13319"/>
    <cellStyle name="检查单元格 9 7" xfId="13320"/>
    <cellStyle name="解释性文本 10" xfId="13321"/>
    <cellStyle name="解释性文本 10 2" xfId="13322"/>
    <cellStyle name="解释性文本 10 2 2" xfId="13323"/>
    <cellStyle name="解释性文本 10 3" xfId="13324"/>
    <cellStyle name="解释性文本 10 3 2" xfId="13325"/>
    <cellStyle name="解释性文本 10 4" xfId="13326"/>
    <cellStyle name="解释性文本 10 5" xfId="13327"/>
    <cellStyle name="解释性文本 10 6" xfId="13328"/>
    <cellStyle name="解释性文本 11" xfId="13329"/>
    <cellStyle name="解释性文本 11 2" xfId="13330"/>
    <cellStyle name="解释性文本 11 2 2" xfId="13331"/>
    <cellStyle name="解释性文本 11 3" xfId="13332"/>
    <cellStyle name="解释性文本 11 3 2" xfId="13333"/>
    <cellStyle name="解释性文本 11 4" xfId="13334"/>
    <cellStyle name="解释性文本 11 5" xfId="13335"/>
    <cellStyle name="解释性文本 11 6" xfId="13336"/>
    <cellStyle name="解释性文本 12" xfId="13337"/>
    <cellStyle name="解释性文本 12 2" xfId="13338"/>
    <cellStyle name="解释性文本 12 2 2" xfId="13339"/>
    <cellStyle name="解释性文本 12 3" xfId="13340"/>
    <cellStyle name="解释性文本 12 3 2" xfId="13341"/>
    <cellStyle name="解释性文本 12 4" xfId="13342"/>
    <cellStyle name="解释性文本 12 5" xfId="13343"/>
    <cellStyle name="解释性文本 12 6" xfId="13344"/>
    <cellStyle name="解释性文本 13" xfId="13345"/>
    <cellStyle name="解释性文本 13 2" xfId="13346"/>
    <cellStyle name="解释性文本 13 2 2" xfId="13347"/>
    <cellStyle name="解释性文本 13 3" xfId="13348"/>
    <cellStyle name="解释性文本 13 3 2" xfId="13349"/>
    <cellStyle name="解释性文本 13 4" xfId="13350"/>
    <cellStyle name="解释性文本 13 5" xfId="13351"/>
    <cellStyle name="解释性文本 13 6" xfId="13352"/>
    <cellStyle name="解释性文本 14" xfId="13353"/>
    <cellStyle name="解释性文本 14 2" xfId="13354"/>
    <cellStyle name="解释性文本 14 3" xfId="13355"/>
    <cellStyle name="解释性文本 15" xfId="13356"/>
    <cellStyle name="解释性文本 15 2" xfId="13357"/>
    <cellStyle name="解释性文本 15 3" xfId="13358"/>
    <cellStyle name="解释性文本 16" xfId="13359"/>
    <cellStyle name="解释性文本 16 2" xfId="13360"/>
    <cellStyle name="解释性文本 17" xfId="13361"/>
    <cellStyle name="解释性文本 17 2" xfId="13362"/>
    <cellStyle name="解释性文本 18" xfId="13363"/>
    <cellStyle name="解释性文本 18 2" xfId="13364"/>
    <cellStyle name="解释性文本 19" xfId="13365"/>
    <cellStyle name="解释性文本 2" xfId="13366"/>
    <cellStyle name="解释性文本 2 10" xfId="13367"/>
    <cellStyle name="解释性文本 2 11" xfId="13368"/>
    <cellStyle name="解释性文本 2 12" xfId="13369"/>
    <cellStyle name="解释性文本 2 13" xfId="13370"/>
    <cellStyle name="解释性文本 2 14" xfId="13371"/>
    <cellStyle name="解释性文本 2 15" xfId="13372"/>
    <cellStyle name="解释性文本 2 16" xfId="13373"/>
    <cellStyle name="解释性文本 2 2" xfId="13374"/>
    <cellStyle name="解释性文本 2 2 2" xfId="13375"/>
    <cellStyle name="解释性文本 2 2 3" xfId="13376"/>
    <cellStyle name="解释性文本 2 2 4" xfId="13377"/>
    <cellStyle name="解释性文本 2 3" xfId="13378"/>
    <cellStyle name="解释性文本 2 3 2" xfId="13379"/>
    <cellStyle name="解释性文本 2 3 3" xfId="13380"/>
    <cellStyle name="解释性文本 2 4" xfId="13381"/>
    <cellStyle name="解释性文本 2 5" xfId="13382"/>
    <cellStyle name="解释性文本 2 6" xfId="13383"/>
    <cellStyle name="解释性文本 2 7" xfId="13384"/>
    <cellStyle name="解释性文本 2 8" xfId="13385"/>
    <cellStyle name="解释性文本 2 9" xfId="13386"/>
    <cellStyle name="解释性文本 3" xfId="13387"/>
    <cellStyle name="解释性文本 3 2" xfId="13388"/>
    <cellStyle name="解释性文本 3 2 2" xfId="13389"/>
    <cellStyle name="解释性文本 3 2 3" xfId="13390"/>
    <cellStyle name="解释性文本 3 3" xfId="13391"/>
    <cellStyle name="解释性文本 3 3 2" xfId="13392"/>
    <cellStyle name="解释性文本 3 4" xfId="13393"/>
    <cellStyle name="解释性文本 3 5" xfId="13394"/>
    <cellStyle name="解释性文本 3 6" xfId="13395"/>
    <cellStyle name="解释性文本 4" xfId="13396"/>
    <cellStyle name="解释性文本 4 2" xfId="13397"/>
    <cellStyle name="解释性文本 4 2 2" xfId="13398"/>
    <cellStyle name="解释性文本 4 2 3" xfId="13399"/>
    <cellStyle name="解释性文本 4 3" xfId="13400"/>
    <cellStyle name="解释性文本 4 3 2" xfId="13401"/>
    <cellStyle name="解释性文本 4 4" xfId="13402"/>
    <cellStyle name="解释性文本 4 5" xfId="13403"/>
    <cellStyle name="解释性文本 4 6" xfId="13404"/>
    <cellStyle name="解释性文本 5" xfId="13405"/>
    <cellStyle name="解释性文本 5 2" xfId="13406"/>
    <cellStyle name="解释性文本 5 2 2" xfId="13407"/>
    <cellStyle name="解释性文本 5 2 3" xfId="13408"/>
    <cellStyle name="解释性文本 5 3" xfId="13409"/>
    <cellStyle name="解释性文本 5 3 2" xfId="13410"/>
    <cellStyle name="解释性文本 5 4" xfId="13411"/>
    <cellStyle name="解释性文本 5 5" xfId="13412"/>
    <cellStyle name="解释性文本 5 6" xfId="13413"/>
    <cellStyle name="解释性文本 6" xfId="13414"/>
    <cellStyle name="解释性文本 6 2" xfId="13415"/>
    <cellStyle name="解释性文本 6 2 2" xfId="13416"/>
    <cellStyle name="解释性文本 6 2 3" xfId="13417"/>
    <cellStyle name="解释性文本 6 3" xfId="13418"/>
    <cellStyle name="解释性文本 6 3 2" xfId="13419"/>
    <cellStyle name="解释性文本 6 4" xfId="13420"/>
    <cellStyle name="解释性文本 6 5" xfId="13421"/>
    <cellStyle name="解释性文本 6 6" xfId="13422"/>
    <cellStyle name="解释性文本 7" xfId="13423"/>
    <cellStyle name="解释性文本 7 2" xfId="13424"/>
    <cellStyle name="解释性文本 7 2 2" xfId="13425"/>
    <cellStyle name="解释性文本 7 2 3" xfId="13426"/>
    <cellStyle name="解释性文本 7 3" xfId="13427"/>
    <cellStyle name="解释性文本 7 3 2" xfId="13428"/>
    <cellStyle name="解释性文本 7 4" xfId="13429"/>
    <cellStyle name="解释性文本 7 5" xfId="13430"/>
    <cellStyle name="解释性文本 7 6" xfId="13431"/>
    <cellStyle name="解释性文本 8" xfId="13432"/>
    <cellStyle name="解释性文本 8 2" xfId="13433"/>
    <cellStyle name="解释性文本 8 2 2" xfId="13434"/>
    <cellStyle name="解释性文本 8 2 3" xfId="13435"/>
    <cellStyle name="解释性文本 8 3" xfId="13436"/>
    <cellStyle name="解释性文本 8 3 2" xfId="13437"/>
    <cellStyle name="解释性文本 8 4" xfId="13438"/>
    <cellStyle name="解释性文本 8 5" xfId="13439"/>
    <cellStyle name="解释性文本 8 6" xfId="13440"/>
    <cellStyle name="解释性文本 9" xfId="13441"/>
    <cellStyle name="解释性文本 9 2" xfId="13442"/>
    <cellStyle name="解释性文本 9 2 2" xfId="13443"/>
    <cellStyle name="解释性文本 9 3" xfId="13444"/>
    <cellStyle name="解释性文本 9 3 2" xfId="13445"/>
    <cellStyle name="解释性文本 9 4" xfId="13446"/>
    <cellStyle name="解释性文本 9 5" xfId="13447"/>
    <cellStyle name="解释性文本 9 6" xfId="13448"/>
    <cellStyle name="解释性文本 9 7" xfId="13449"/>
    <cellStyle name="借出原因" xfId="13450"/>
    <cellStyle name="借出原因 2" xfId="13451"/>
    <cellStyle name="借出原因 2 2" xfId="13452"/>
    <cellStyle name="借出原因 2 3" xfId="13453"/>
    <cellStyle name="借出原因 2 4" xfId="13454"/>
    <cellStyle name="借出原因 3" xfId="13455"/>
    <cellStyle name="借出原因 3 2" xfId="13456"/>
    <cellStyle name="借出原因 3 3" xfId="13457"/>
    <cellStyle name="借出原因 3 4" xfId="13458"/>
    <cellStyle name="借出原因 4" xfId="13459"/>
    <cellStyle name="借出原因 4 2" xfId="13460"/>
    <cellStyle name="借出原因 5" xfId="13461"/>
    <cellStyle name="借出原因 6" xfId="13462"/>
    <cellStyle name="借出原因 7" xfId="13463"/>
    <cellStyle name="警告文本 10" xfId="13464"/>
    <cellStyle name="警告文本 10 2" xfId="13465"/>
    <cellStyle name="警告文本 10 2 2" xfId="13466"/>
    <cellStyle name="警告文本 10 3" xfId="13467"/>
    <cellStyle name="警告文本 10 3 2" xfId="13468"/>
    <cellStyle name="警告文本 10 4" xfId="13469"/>
    <cellStyle name="警告文本 10 5" xfId="13470"/>
    <cellStyle name="警告文本 10 6" xfId="13471"/>
    <cellStyle name="警告文本 11" xfId="13472"/>
    <cellStyle name="警告文本 11 2" xfId="13473"/>
    <cellStyle name="警告文本 11 2 2" xfId="13474"/>
    <cellStyle name="警告文本 11 3" xfId="13475"/>
    <cellStyle name="警告文本 11 3 2" xfId="13476"/>
    <cellStyle name="警告文本 11 4" xfId="13477"/>
    <cellStyle name="警告文本 11 5" xfId="13478"/>
    <cellStyle name="警告文本 11 6" xfId="13479"/>
    <cellStyle name="警告文本 12" xfId="13480"/>
    <cellStyle name="警告文本 12 2" xfId="13481"/>
    <cellStyle name="警告文本 12 2 2" xfId="13482"/>
    <cellStyle name="警告文本 12 3" xfId="13483"/>
    <cellStyle name="警告文本 12 3 2" xfId="13484"/>
    <cellStyle name="警告文本 12 4" xfId="13485"/>
    <cellStyle name="警告文本 12 5" xfId="13486"/>
    <cellStyle name="警告文本 12 6" xfId="13487"/>
    <cellStyle name="警告文本 13" xfId="13488"/>
    <cellStyle name="警告文本 13 2" xfId="13489"/>
    <cellStyle name="警告文本 13 2 2" xfId="13490"/>
    <cellStyle name="警告文本 13 3" xfId="13491"/>
    <cellStyle name="警告文本 13 3 2" xfId="13492"/>
    <cellStyle name="警告文本 13 4" xfId="13493"/>
    <cellStyle name="警告文本 13 5" xfId="13494"/>
    <cellStyle name="警告文本 13 6" xfId="13495"/>
    <cellStyle name="警告文本 14" xfId="13496"/>
    <cellStyle name="警告文本 14 2" xfId="13497"/>
    <cellStyle name="警告文本 14 3" xfId="13498"/>
    <cellStyle name="警告文本 15" xfId="13499"/>
    <cellStyle name="警告文本 15 2" xfId="13500"/>
    <cellStyle name="警告文本 15 3" xfId="13501"/>
    <cellStyle name="警告文本 16" xfId="13502"/>
    <cellStyle name="警告文本 16 2" xfId="13503"/>
    <cellStyle name="警告文本 17" xfId="13504"/>
    <cellStyle name="警告文本 17 2" xfId="13505"/>
    <cellStyle name="警告文本 18" xfId="13506"/>
    <cellStyle name="警告文本 18 2" xfId="13507"/>
    <cellStyle name="警告文本 19" xfId="13508"/>
    <cellStyle name="警告文本 2" xfId="13509"/>
    <cellStyle name="警告文本 2 10" xfId="13510"/>
    <cellStyle name="警告文本 2 11" xfId="13511"/>
    <cellStyle name="警告文本 2 12" xfId="13512"/>
    <cellStyle name="警告文本 2 13" xfId="13513"/>
    <cellStyle name="警告文本 2 14" xfId="13514"/>
    <cellStyle name="警告文本 2 15" xfId="13515"/>
    <cellStyle name="警告文本 2 16" xfId="13516"/>
    <cellStyle name="警告文本 2 2" xfId="13517"/>
    <cellStyle name="警告文本 2 2 2" xfId="13518"/>
    <cellStyle name="警告文本 2 2 3" xfId="13519"/>
    <cellStyle name="警告文本 2 2 4" xfId="13520"/>
    <cellStyle name="警告文本 2 3" xfId="13521"/>
    <cellStyle name="警告文本 2 3 2" xfId="13522"/>
    <cellStyle name="警告文本 2 3 3" xfId="13523"/>
    <cellStyle name="警告文本 2 4" xfId="13524"/>
    <cellStyle name="警告文本 2 5" xfId="13525"/>
    <cellStyle name="警告文本 2 6" xfId="13526"/>
    <cellStyle name="警告文本 2 7" xfId="13527"/>
    <cellStyle name="警告文本 2 8" xfId="13528"/>
    <cellStyle name="警告文本 2 9" xfId="13529"/>
    <cellStyle name="警告文本 3" xfId="13530"/>
    <cellStyle name="警告文本 3 2" xfId="13531"/>
    <cellStyle name="警告文本 3 2 2" xfId="13532"/>
    <cellStyle name="警告文本 3 2 3" xfId="13533"/>
    <cellStyle name="警告文本 3 3" xfId="13534"/>
    <cellStyle name="警告文本 3 3 2" xfId="13535"/>
    <cellStyle name="警告文本 3 4" xfId="13536"/>
    <cellStyle name="警告文本 3 5" xfId="13537"/>
    <cellStyle name="警告文本 3 6" xfId="13538"/>
    <cellStyle name="警告文本 4" xfId="13539"/>
    <cellStyle name="警告文本 4 2" xfId="13540"/>
    <cellStyle name="警告文本 4 2 2" xfId="13541"/>
    <cellStyle name="警告文本 4 2 3" xfId="13542"/>
    <cellStyle name="警告文本 4 3" xfId="13543"/>
    <cellStyle name="警告文本 4 3 2" xfId="13544"/>
    <cellStyle name="警告文本 4 4" xfId="13545"/>
    <cellStyle name="警告文本 4 5" xfId="13546"/>
    <cellStyle name="警告文本 4 6" xfId="13547"/>
    <cellStyle name="警告文本 5" xfId="13548"/>
    <cellStyle name="警告文本 5 2" xfId="13549"/>
    <cellStyle name="警告文本 5 2 2" xfId="13550"/>
    <cellStyle name="警告文本 5 2 3" xfId="13551"/>
    <cellStyle name="警告文本 5 3" xfId="13552"/>
    <cellStyle name="警告文本 5 3 2" xfId="13553"/>
    <cellStyle name="警告文本 5 4" xfId="13554"/>
    <cellStyle name="警告文本 5 5" xfId="13555"/>
    <cellStyle name="警告文本 5 6" xfId="13556"/>
    <cellStyle name="警告文本 6" xfId="13557"/>
    <cellStyle name="警告文本 6 2" xfId="13558"/>
    <cellStyle name="警告文本 6 2 2" xfId="13559"/>
    <cellStyle name="警告文本 6 2 3" xfId="13560"/>
    <cellStyle name="警告文本 6 3" xfId="13561"/>
    <cellStyle name="警告文本 6 3 2" xfId="13562"/>
    <cellStyle name="警告文本 6 4" xfId="13563"/>
    <cellStyle name="警告文本 6 5" xfId="13564"/>
    <cellStyle name="警告文本 6 6" xfId="13565"/>
    <cellStyle name="警告文本 7" xfId="13566"/>
    <cellStyle name="警告文本 7 2" xfId="13567"/>
    <cellStyle name="警告文本 7 2 2" xfId="13568"/>
    <cellStyle name="警告文本 7 2 3" xfId="13569"/>
    <cellStyle name="警告文本 7 3" xfId="13570"/>
    <cellStyle name="警告文本 7 3 2" xfId="13571"/>
    <cellStyle name="警告文本 7 4" xfId="13572"/>
    <cellStyle name="警告文本 7 5" xfId="13573"/>
    <cellStyle name="警告文本 7 6" xfId="13574"/>
    <cellStyle name="警告文本 8" xfId="13575"/>
    <cellStyle name="警告文本 8 2" xfId="13576"/>
    <cellStyle name="警告文本 8 2 2" xfId="13577"/>
    <cellStyle name="警告文本 8 2 3" xfId="13578"/>
    <cellStyle name="警告文本 8 3" xfId="13579"/>
    <cellStyle name="警告文本 8 3 2" xfId="13580"/>
    <cellStyle name="警告文本 8 4" xfId="13581"/>
    <cellStyle name="警告文本 8 5" xfId="13582"/>
    <cellStyle name="警告文本 8 6" xfId="13583"/>
    <cellStyle name="警告文本 9" xfId="13584"/>
    <cellStyle name="警告文本 9 2" xfId="13585"/>
    <cellStyle name="警告文本 9 2 2" xfId="13586"/>
    <cellStyle name="警告文本 9 3" xfId="13587"/>
    <cellStyle name="警告文本 9 3 2" xfId="13588"/>
    <cellStyle name="警告文本 9 4" xfId="13589"/>
    <cellStyle name="警告文本 9 5" xfId="13590"/>
    <cellStyle name="警告文本 9 6" xfId="13591"/>
    <cellStyle name="警告文本 9 7" xfId="13592"/>
    <cellStyle name="链接单元格 10" xfId="13593"/>
    <cellStyle name="链接单元格 10 2" xfId="13594"/>
    <cellStyle name="链接单元格 10 2 2" xfId="13595"/>
    <cellStyle name="链接单元格 10 3" xfId="13596"/>
    <cellStyle name="链接单元格 10 3 2" xfId="13597"/>
    <cellStyle name="链接单元格 10 4" xfId="13598"/>
    <cellStyle name="链接单元格 10 5" xfId="13599"/>
    <cellStyle name="链接单元格 10 6" xfId="13600"/>
    <cellStyle name="链接单元格 11" xfId="13601"/>
    <cellStyle name="链接单元格 11 2" xfId="13602"/>
    <cellStyle name="链接单元格 11 2 2" xfId="13603"/>
    <cellStyle name="链接单元格 11 3" xfId="13604"/>
    <cellStyle name="链接单元格 11 3 2" xfId="13605"/>
    <cellStyle name="链接单元格 11 4" xfId="13606"/>
    <cellStyle name="链接单元格 11 5" xfId="13607"/>
    <cellStyle name="链接单元格 11 6" xfId="13608"/>
    <cellStyle name="链接单元格 12" xfId="13609"/>
    <cellStyle name="链接单元格 12 2" xfId="13610"/>
    <cellStyle name="链接单元格 12 2 2" xfId="13611"/>
    <cellStyle name="链接单元格 12 3" xfId="13612"/>
    <cellStyle name="链接单元格 12 3 2" xfId="13613"/>
    <cellStyle name="链接单元格 12 4" xfId="13614"/>
    <cellStyle name="链接单元格 12 5" xfId="13615"/>
    <cellStyle name="链接单元格 12 6" xfId="13616"/>
    <cellStyle name="链接单元格 13" xfId="13617"/>
    <cellStyle name="链接单元格 13 2" xfId="13618"/>
    <cellStyle name="链接单元格 13 2 2" xfId="13619"/>
    <cellStyle name="链接单元格 13 3" xfId="13620"/>
    <cellStyle name="链接单元格 13 3 2" xfId="13621"/>
    <cellStyle name="链接单元格 13 4" xfId="13622"/>
    <cellStyle name="链接单元格 13 5" xfId="13623"/>
    <cellStyle name="链接单元格 13 6" xfId="13624"/>
    <cellStyle name="链接单元格 14" xfId="13625"/>
    <cellStyle name="链接单元格 14 2" xfId="13626"/>
    <cellStyle name="链接单元格 14 3" xfId="13627"/>
    <cellStyle name="链接单元格 15" xfId="13628"/>
    <cellStyle name="链接单元格 15 2" xfId="13629"/>
    <cellStyle name="链接单元格 15 3" xfId="13630"/>
    <cellStyle name="链接单元格 16" xfId="13631"/>
    <cellStyle name="链接单元格 16 2" xfId="13632"/>
    <cellStyle name="链接单元格 17" xfId="13633"/>
    <cellStyle name="链接单元格 17 2" xfId="13634"/>
    <cellStyle name="链接单元格 18" xfId="13635"/>
    <cellStyle name="链接单元格 18 2" xfId="13636"/>
    <cellStyle name="链接单元格 19" xfId="13637"/>
    <cellStyle name="链接单元格 2" xfId="13638"/>
    <cellStyle name="链接单元格 2 10" xfId="13639"/>
    <cellStyle name="链接单元格 2 11" xfId="13640"/>
    <cellStyle name="链接单元格 2 12" xfId="13641"/>
    <cellStyle name="链接单元格 2 13" xfId="13642"/>
    <cellStyle name="链接单元格 2 14" xfId="13643"/>
    <cellStyle name="链接单元格 2 15" xfId="13644"/>
    <cellStyle name="链接单元格 2 16" xfId="13645"/>
    <cellStyle name="链接单元格 2 2" xfId="13646"/>
    <cellStyle name="链接单元格 2 2 2" xfId="13647"/>
    <cellStyle name="链接单元格 2 2 3" xfId="13648"/>
    <cellStyle name="链接单元格 2 2 4" xfId="13649"/>
    <cellStyle name="链接单元格 2 3" xfId="13650"/>
    <cellStyle name="链接单元格 2 3 2" xfId="13651"/>
    <cellStyle name="链接单元格 2 3 3" xfId="13652"/>
    <cellStyle name="链接单元格 2 4" xfId="13653"/>
    <cellStyle name="链接单元格 2 5" xfId="13654"/>
    <cellStyle name="链接单元格 2 6" xfId="13655"/>
    <cellStyle name="链接单元格 2 7" xfId="13656"/>
    <cellStyle name="链接单元格 2 8" xfId="13657"/>
    <cellStyle name="链接单元格 2 9" xfId="13658"/>
    <cellStyle name="链接单元格 3" xfId="13659"/>
    <cellStyle name="链接单元格 3 2" xfId="13660"/>
    <cellStyle name="链接单元格 3 2 2" xfId="13661"/>
    <cellStyle name="链接单元格 3 2 3" xfId="13662"/>
    <cellStyle name="链接单元格 3 3" xfId="13663"/>
    <cellStyle name="链接单元格 3 3 2" xfId="13664"/>
    <cellStyle name="链接单元格 3 4" xfId="13665"/>
    <cellStyle name="链接单元格 3 5" xfId="13666"/>
    <cellStyle name="链接单元格 3 6" xfId="13667"/>
    <cellStyle name="链接单元格 4" xfId="13668"/>
    <cellStyle name="链接单元格 4 2" xfId="13669"/>
    <cellStyle name="链接单元格 4 2 2" xfId="13670"/>
    <cellStyle name="链接单元格 4 2 3" xfId="13671"/>
    <cellStyle name="链接单元格 4 3" xfId="13672"/>
    <cellStyle name="链接单元格 4 3 2" xfId="13673"/>
    <cellStyle name="链接单元格 4 4" xfId="13674"/>
    <cellStyle name="链接单元格 4 5" xfId="13675"/>
    <cellStyle name="链接单元格 4 6" xfId="13676"/>
    <cellStyle name="链接单元格 5" xfId="13677"/>
    <cellStyle name="链接单元格 5 2" xfId="13678"/>
    <cellStyle name="链接单元格 5 2 2" xfId="13679"/>
    <cellStyle name="链接单元格 5 2 3" xfId="13680"/>
    <cellStyle name="链接单元格 5 3" xfId="13681"/>
    <cellStyle name="链接单元格 5 3 2" xfId="13682"/>
    <cellStyle name="链接单元格 5 4" xfId="13683"/>
    <cellStyle name="链接单元格 5 5" xfId="13684"/>
    <cellStyle name="链接单元格 5 6" xfId="13685"/>
    <cellStyle name="链接单元格 6" xfId="13686"/>
    <cellStyle name="链接单元格 6 2" xfId="13687"/>
    <cellStyle name="链接单元格 6 2 2" xfId="13688"/>
    <cellStyle name="链接单元格 6 2 3" xfId="13689"/>
    <cellStyle name="链接单元格 6 3" xfId="13690"/>
    <cellStyle name="链接单元格 6 3 2" xfId="13691"/>
    <cellStyle name="链接单元格 6 4" xfId="13692"/>
    <cellStyle name="链接单元格 6 5" xfId="13693"/>
    <cellStyle name="链接单元格 6 6" xfId="13694"/>
    <cellStyle name="链接单元格 7" xfId="13695"/>
    <cellStyle name="链接单元格 7 2" xfId="13696"/>
    <cellStyle name="链接单元格 7 2 2" xfId="13697"/>
    <cellStyle name="链接单元格 7 2 3" xfId="13698"/>
    <cellStyle name="链接单元格 7 3" xfId="13699"/>
    <cellStyle name="链接单元格 7 3 2" xfId="13700"/>
    <cellStyle name="链接单元格 7 4" xfId="13701"/>
    <cellStyle name="链接单元格 7 5" xfId="13702"/>
    <cellStyle name="链接单元格 7 6" xfId="13703"/>
    <cellStyle name="链接单元格 8" xfId="13704"/>
    <cellStyle name="链接单元格 8 2" xfId="13705"/>
    <cellStyle name="链接单元格 8 2 2" xfId="13706"/>
    <cellStyle name="链接单元格 8 2 3" xfId="13707"/>
    <cellStyle name="链接单元格 8 3" xfId="13708"/>
    <cellStyle name="链接单元格 8 3 2" xfId="13709"/>
    <cellStyle name="链接单元格 8 4" xfId="13710"/>
    <cellStyle name="链接单元格 8 5" xfId="13711"/>
    <cellStyle name="链接单元格 8 6" xfId="13712"/>
    <cellStyle name="链接单元格 9" xfId="13713"/>
    <cellStyle name="链接单元格 9 2" xfId="13714"/>
    <cellStyle name="链接单元格 9 2 2" xfId="13715"/>
    <cellStyle name="链接单元格 9 3" xfId="13716"/>
    <cellStyle name="链接单元格 9 3 2" xfId="13717"/>
    <cellStyle name="链接单元格 9 4" xfId="13718"/>
    <cellStyle name="链接单元格 9 5" xfId="13719"/>
    <cellStyle name="链接单元格 9 6" xfId="13720"/>
    <cellStyle name="链接单元格 9 7" xfId="13721"/>
    <cellStyle name="霓付 [0]_ +Foil &amp; -FOIL &amp; PAPER" xfId="13722"/>
    <cellStyle name="霓付_ +Foil &amp; -FOIL &amp; PAPER" xfId="13723"/>
    <cellStyle name="烹拳 [0]_ +Foil &amp; -FOIL &amp; PAPER" xfId="13724"/>
    <cellStyle name="烹拳_ +Foil &amp; -FOIL &amp; PAPER" xfId="13725"/>
    <cellStyle name="普通_ 白土" xfId="13726"/>
    <cellStyle name="千分位[0]_ 白土" xfId="13727"/>
    <cellStyle name="千分位_ 白土" xfId="13728"/>
    <cellStyle name="千位[0]_ 方正PC" xfId="13729"/>
    <cellStyle name="千位_ 方正PC" xfId="13730"/>
    <cellStyle name="千位分隔 10" xfId="13731"/>
    <cellStyle name="千位分隔 10 2" xfId="13732"/>
    <cellStyle name="千位分隔 10 2 2" xfId="13733"/>
    <cellStyle name="千位分隔 10 3" xfId="13734"/>
    <cellStyle name="千位分隔 11" xfId="13735"/>
    <cellStyle name="千位分隔 11 2" xfId="13736"/>
    <cellStyle name="千位分隔 11 2 2" xfId="13737"/>
    <cellStyle name="千位分隔 11 3" xfId="13738"/>
    <cellStyle name="千位分隔 12" xfId="13739"/>
    <cellStyle name="千位分隔 12 2" xfId="13740"/>
    <cellStyle name="千位分隔 12 2 2" xfId="13741"/>
    <cellStyle name="千位分隔 12 3" xfId="13742"/>
    <cellStyle name="千位分隔 13" xfId="13743"/>
    <cellStyle name="千位分隔 13 2" xfId="13744"/>
    <cellStyle name="千位分隔 13 2 2" xfId="13745"/>
    <cellStyle name="千位分隔 13 3" xfId="13746"/>
    <cellStyle name="千位分隔 14" xfId="13747"/>
    <cellStyle name="千位分隔 14 2" xfId="13748"/>
    <cellStyle name="千位分隔 14 2 2" xfId="13749"/>
    <cellStyle name="千位分隔 14 3" xfId="13750"/>
    <cellStyle name="千位分隔 15" xfId="13751"/>
    <cellStyle name="千位分隔 15 2" xfId="13752"/>
    <cellStyle name="千位分隔 15 2 2" xfId="13753"/>
    <cellStyle name="千位分隔 15 3" xfId="13754"/>
    <cellStyle name="千位分隔 16" xfId="13755"/>
    <cellStyle name="千位分隔 16 2" xfId="13756"/>
    <cellStyle name="千位分隔 17" xfId="13757"/>
    <cellStyle name="千位分隔 17 2" xfId="13758"/>
    <cellStyle name="千位分隔 18" xfId="13759"/>
    <cellStyle name="千位分隔 18 2" xfId="13760"/>
    <cellStyle name="千位分隔 19" xfId="13761"/>
    <cellStyle name="千位分隔 19 2" xfId="13762"/>
    <cellStyle name="千位分隔 2" xfId="13763"/>
    <cellStyle name="千位分隔 2 10" xfId="13764"/>
    <cellStyle name="千位分隔 2 10 2" xfId="13765"/>
    <cellStyle name="千位分隔 2 10 3" xfId="13766"/>
    <cellStyle name="千位分隔 2 11" xfId="13767"/>
    <cellStyle name="千位分隔 2 11 2" xfId="13768"/>
    <cellStyle name="千位分隔 2 11 3" xfId="13769"/>
    <cellStyle name="千位分隔 2 12" xfId="13770"/>
    <cellStyle name="千位分隔 2 12 2" xfId="13771"/>
    <cellStyle name="千位分隔 2 12 3" xfId="13772"/>
    <cellStyle name="千位分隔 2 13" xfId="13773"/>
    <cellStyle name="千位分隔 2 13 2" xfId="13774"/>
    <cellStyle name="千位分隔 2 13 3" xfId="13775"/>
    <cellStyle name="千位分隔 2 14" xfId="13776"/>
    <cellStyle name="千位分隔 2 15" xfId="13777"/>
    <cellStyle name="千位分隔 2 15 2" xfId="13778"/>
    <cellStyle name="千位分隔 2 15 3" xfId="13779"/>
    <cellStyle name="千位分隔 2 16" xfId="13780"/>
    <cellStyle name="千位分隔 2 16 2" xfId="13781"/>
    <cellStyle name="千位分隔 2 17" xfId="13782"/>
    <cellStyle name="千位分隔 2 18" xfId="13783"/>
    <cellStyle name="千位分隔 2 19" xfId="13784"/>
    <cellStyle name="千位分隔 2 2" xfId="13785"/>
    <cellStyle name="千位分隔 2 2 10" xfId="13786"/>
    <cellStyle name="千位分隔 2 2 11" xfId="13787"/>
    <cellStyle name="千位分隔 2 2 12" xfId="13788"/>
    <cellStyle name="千位分隔 2 2 13" xfId="13789"/>
    <cellStyle name="千位分隔 2 2 14" xfId="13790"/>
    <cellStyle name="千位分隔 2 2 15" xfId="13791"/>
    <cellStyle name="千位分隔 2 2 16" xfId="13792"/>
    <cellStyle name="千位分隔 2 2 17" xfId="13793"/>
    <cellStyle name="千位分隔 2 2 2" xfId="13794"/>
    <cellStyle name="千位分隔 2 2 2 2" xfId="13795"/>
    <cellStyle name="千位分隔 2 2 2 3" xfId="13796"/>
    <cellStyle name="千位分隔 2 2 3" xfId="13797"/>
    <cellStyle name="千位分隔 2 2 3 2" xfId="13798"/>
    <cellStyle name="千位分隔 2 2 3 3" xfId="13799"/>
    <cellStyle name="千位分隔 2 2 4" xfId="13800"/>
    <cellStyle name="千位分隔 2 2 4 2" xfId="13801"/>
    <cellStyle name="千位分隔 2 2 4 3" xfId="13802"/>
    <cellStyle name="千位分隔 2 2 5" xfId="13803"/>
    <cellStyle name="千位分隔 2 2 5 2" xfId="13804"/>
    <cellStyle name="千位分隔 2 2 5 3" xfId="13805"/>
    <cellStyle name="千位分隔 2 2 6" xfId="13806"/>
    <cellStyle name="千位分隔 2 2 6 2" xfId="13807"/>
    <cellStyle name="千位分隔 2 2 6 3" xfId="13808"/>
    <cellStyle name="千位分隔 2 2 7" xfId="13809"/>
    <cellStyle name="千位分隔 2 2 8" xfId="13810"/>
    <cellStyle name="千位分隔 2 2 9" xfId="13811"/>
    <cellStyle name="千位分隔 2 20" xfId="13812"/>
    <cellStyle name="千位分隔 2 3" xfId="13813"/>
    <cellStyle name="千位分隔 2 3 2" xfId="13814"/>
    <cellStyle name="千位分隔 2 3 2 2" xfId="13815"/>
    <cellStyle name="千位分隔 2 3 3" xfId="13816"/>
    <cellStyle name="千位分隔 2 3 3 2" xfId="13817"/>
    <cellStyle name="千位分隔 2 3 4" xfId="13818"/>
    <cellStyle name="千位分隔 2 3 5" xfId="13819"/>
    <cellStyle name="千位分隔 2 3 6" xfId="13820"/>
    <cellStyle name="千位分隔 2 4" xfId="13821"/>
    <cellStyle name="千位分隔 2 4 2" xfId="13822"/>
    <cellStyle name="千位分隔 2 4 2 2" xfId="13823"/>
    <cellStyle name="千位分隔 2 4 3" xfId="13824"/>
    <cellStyle name="千位分隔 2 4 3 2" xfId="13825"/>
    <cellStyle name="千位分隔 2 4 4" xfId="13826"/>
    <cellStyle name="千位分隔 2 4 5" xfId="13827"/>
    <cellStyle name="千位分隔 2 4 6" xfId="13828"/>
    <cellStyle name="千位分隔 2 5" xfId="13829"/>
    <cellStyle name="千位分隔 2 5 2" xfId="13830"/>
    <cellStyle name="千位分隔 2 5 2 2" xfId="13831"/>
    <cellStyle name="千位分隔 2 5 3" xfId="13832"/>
    <cellStyle name="千位分隔 2 5 3 2" xfId="13833"/>
    <cellStyle name="千位分隔 2 5 4" xfId="13834"/>
    <cellStyle name="千位分隔 2 5 5" xfId="13835"/>
    <cellStyle name="千位分隔 2 5 6" xfId="13836"/>
    <cellStyle name="千位分隔 2 6" xfId="13837"/>
    <cellStyle name="千位分隔 2 6 2" xfId="13838"/>
    <cellStyle name="千位分隔 2 6 2 2" xfId="13839"/>
    <cellStyle name="千位分隔 2 6 3" xfId="13840"/>
    <cellStyle name="千位分隔 2 6 3 2" xfId="13841"/>
    <cellStyle name="千位分隔 2 6 4" xfId="13842"/>
    <cellStyle name="千位分隔 2 6 5" xfId="13843"/>
    <cellStyle name="千位分隔 2 6 6" xfId="13844"/>
    <cellStyle name="千位分隔 2 7" xfId="13845"/>
    <cellStyle name="千位分隔 2 7 2" xfId="13846"/>
    <cellStyle name="千位分隔 2 7 2 2" xfId="13847"/>
    <cellStyle name="千位分隔 2 7 3" xfId="13848"/>
    <cellStyle name="千位分隔 2 7 3 2" xfId="13849"/>
    <cellStyle name="千位分隔 2 7 4" xfId="13850"/>
    <cellStyle name="千位分隔 2 7 5" xfId="13851"/>
    <cellStyle name="千位分隔 2 7 6" xfId="13852"/>
    <cellStyle name="千位分隔 2 8" xfId="13853"/>
    <cellStyle name="千位分隔 2 8 2" xfId="13854"/>
    <cellStyle name="千位分隔 2 8 2 2" xfId="13855"/>
    <cellStyle name="千位分隔 2 8 3" xfId="13856"/>
    <cellStyle name="千位分隔 2 8 3 2" xfId="13857"/>
    <cellStyle name="千位分隔 2 8 4" xfId="13858"/>
    <cellStyle name="千位分隔 2 8 5" xfId="13859"/>
    <cellStyle name="千位分隔 2 8 6" xfId="13860"/>
    <cellStyle name="千位分隔 2 9" xfId="13861"/>
    <cellStyle name="千位分隔 2 9 2" xfId="13862"/>
    <cellStyle name="千位分隔 2 9 2 2" xfId="13863"/>
    <cellStyle name="千位分隔 2 9 3" xfId="13864"/>
    <cellStyle name="千位分隔 2 9 3 2" xfId="13865"/>
    <cellStyle name="千位分隔 2 9 4" xfId="13866"/>
    <cellStyle name="千位分隔 2 9 5" xfId="13867"/>
    <cellStyle name="千位分隔 2 9 6" xfId="13868"/>
    <cellStyle name="千位分隔 20" xfId="13869"/>
    <cellStyle name="千位分隔 20 2" xfId="13870"/>
    <cellStyle name="千位分隔 21" xfId="13871"/>
    <cellStyle name="千位分隔 21 2" xfId="13872"/>
    <cellStyle name="千位分隔 22" xfId="13873"/>
    <cellStyle name="千位分隔 22 2" xfId="13874"/>
    <cellStyle name="千位分隔 22 3" xfId="13875"/>
    <cellStyle name="千位分隔 23" xfId="13876"/>
    <cellStyle name="千位分隔 23 2" xfId="13877"/>
    <cellStyle name="千位分隔 24" xfId="13878"/>
    <cellStyle name="千位分隔 25" xfId="13879"/>
    <cellStyle name="千位分隔 3" xfId="13880"/>
    <cellStyle name="千位分隔 3 10" xfId="13881"/>
    <cellStyle name="千位分隔 3 10 2" xfId="13882"/>
    <cellStyle name="千位分隔 3 11" xfId="13883"/>
    <cellStyle name="千位分隔 3 11 2" xfId="13884"/>
    <cellStyle name="千位分隔 3 12" xfId="13885"/>
    <cellStyle name="千位分隔 3 12 2" xfId="13886"/>
    <cellStyle name="千位分隔 3 13" xfId="13887"/>
    <cellStyle name="千位分隔 3 14" xfId="13888"/>
    <cellStyle name="千位分隔 3 2" xfId="13889"/>
    <cellStyle name="千位分隔 3 2 2" xfId="13890"/>
    <cellStyle name="千位分隔 3 2 2 2" xfId="13891"/>
    <cellStyle name="千位分隔 3 2 3" xfId="13892"/>
    <cellStyle name="千位分隔 3 2 3 2" xfId="13893"/>
    <cellStyle name="千位分隔 3 2 4" xfId="13894"/>
    <cellStyle name="千位分隔 3 2 5" xfId="13895"/>
    <cellStyle name="千位分隔 3 3" xfId="13896"/>
    <cellStyle name="千位分隔 3 3 2" xfId="13897"/>
    <cellStyle name="千位分隔 3 3 2 2" xfId="13898"/>
    <cellStyle name="千位分隔 3 3 3" xfId="13899"/>
    <cellStyle name="千位分隔 3 3 3 2" xfId="13900"/>
    <cellStyle name="千位分隔 3 3 4" xfId="13901"/>
    <cellStyle name="千位分隔 3 3 5" xfId="13902"/>
    <cellStyle name="千位分隔 3 4" xfId="13903"/>
    <cellStyle name="千位分隔 3 4 2" xfId="13904"/>
    <cellStyle name="千位分隔 3 4 2 2" xfId="13905"/>
    <cellStyle name="千位分隔 3 4 3" xfId="13906"/>
    <cellStyle name="千位分隔 3 4 3 2" xfId="13907"/>
    <cellStyle name="千位分隔 3 4 4" xfId="13908"/>
    <cellStyle name="千位分隔 3 4 5" xfId="13909"/>
    <cellStyle name="千位分隔 3 5" xfId="13910"/>
    <cellStyle name="千位分隔 3 5 2" xfId="13911"/>
    <cellStyle name="千位分隔 3 5 2 2" xfId="13912"/>
    <cellStyle name="千位分隔 3 5 3" xfId="13913"/>
    <cellStyle name="千位分隔 3 5 3 2" xfId="13914"/>
    <cellStyle name="千位分隔 3 5 4" xfId="13915"/>
    <cellStyle name="千位分隔 3 5 5" xfId="13916"/>
    <cellStyle name="千位分隔 3 6" xfId="13917"/>
    <cellStyle name="千位分隔 3 6 2" xfId="13918"/>
    <cellStyle name="千位分隔 3 6 2 2" xfId="13919"/>
    <cellStyle name="千位分隔 3 6 3" xfId="13920"/>
    <cellStyle name="千位分隔 3 6 3 2" xfId="13921"/>
    <cellStyle name="千位分隔 3 6 4" xfId="13922"/>
    <cellStyle name="千位分隔 3 6 5" xfId="13923"/>
    <cellStyle name="千位分隔 3 7" xfId="13924"/>
    <cellStyle name="千位分隔 3 7 2" xfId="13925"/>
    <cellStyle name="千位分隔 3 7 2 2" xfId="13926"/>
    <cellStyle name="千位分隔 3 7 3" xfId="13927"/>
    <cellStyle name="千位分隔 3 7 3 2" xfId="13928"/>
    <cellStyle name="千位分隔 3 7 4" xfId="13929"/>
    <cellStyle name="千位分隔 3 7 5" xfId="13930"/>
    <cellStyle name="千位分隔 3 8" xfId="13931"/>
    <cellStyle name="千位分隔 3 8 2" xfId="13932"/>
    <cellStyle name="千位分隔 3 8 2 2" xfId="13933"/>
    <cellStyle name="千位分隔 3 8 3" xfId="13934"/>
    <cellStyle name="千位分隔 3 8 3 2" xfId="13935"/>
    <cellStyle name="千位分隔 3 8 4" xfId="13936"/>
    <cellStyle name="千位分隔 3 8 5" xfId="13937"/>
    <cellStyle name="千位分隔 3 9" xfId="13938"/>
    <cellStyle name="千位分隔 3 9 2" xfId="13939"/>
    <cellStyle name="千位分隔 3 9 2 2" xfId="13940"/>
    <cellStyle name="千位分隔 3 9 3" xfId="13941"/>
    <cellStyle name="千位分隔 3 9 3 2" xfId="13942"/>
    <cellStyle name="千位分隔 3 9 4" xfId="13943"/>
    <cellStyle name="千位分隔 3 9 5" xfId="13944"/>
    <cellStyle name="千位分隔 4" xfId="13945"/>
    <cellStyle name="千位分隔 4 2" xfId="13946"/>
    <cellStyle name="千位分隔 4 2 2" xfId="13947"/>
    <cellStyle name="千位分隔 4 3" xfId="13948"/>
    <cellStyle name="千位分隔 4 3 2" xfId="13949"/>
    <cellStyle name="千位分隔 4 4" xfId="13950"/>
    <cellStyle name="千位分隔 4 4 2" xfId="13951"/>
    <cellStyle name="千位分隔 4 5" xfId="13952"/>
    <cellStyle name="千位分隔 4 6" xfId="13953"/>
    <cellStyle name="千位分隔 5" xfId="13954"/>
    <cellStyle name="千位分隔 5 2" xfId="13955"/>
    <cellStyle name="千位分隔 5 2 2" xfId="13956"/>
    <cellStyle name="千位分隔 5 3" xfId="13957"/>
    <cellStyle name="千位分隔 6" xfId="13958"/>
    <cellStyle name="千位分隔 6 2" xfId="13959"/>
    <cellStyle name="千位分隔 6 2 2" xfId="13960"/>
    <cellStyle name="千位分隔 6 3" xfId="13961"/>
    <cellStyle name="千位分隔 7" xfId="13962"/>
    <cellStyle name="千位分隔 7 2" xfId="13963"/>
    <cellStyle name="千位分隔 7 2 2" xfId="13964"/>
    <cellStyle name="千位分隔 7 3" xfId="13965"/>
    <cellStyle name="千位分隔 8" xfId="13966"/>
    <cellStyle name="千位分隔 8 2" xfId="13967"/>
    <cellStyle name="千位分隔 8 2 2" xfId="13968"/>
    <cellStyle name="千位分隔 8 3" xfId="13969"/>
    <cellStyle name="千位分隔 9" xfId="13970"/>
    <cellStyle name="千位分隔 9 2" xfId="13971"/>
    <cellStyle name="千位分隔 9 2 2" xfId="13972"/>
    <cellStyle name="千位分隔 9 3" xfId="13973"/>
    <cellStyle name="千位分隔[0] 10" xfId="13974"/>
    <cellStyle name="千位分隔[0] 10 2" xfId="13975"/>
    <cellStyle name="千位分隔[0] 11" xfId="13976"/>
    <cellStyle name="千位分隔[0] 11 2" xfId="13977"/>
    <cellStyle name="千位分隔[0] 12" xfId="13978"/>
    <cellStyle name="千位分隔[0] 12 2" xfId="13979"/>
    <cellStyle name="千位分隔[0] 13" xfId="13980"/>
    <cellStyle name="千位分隔[0] 13 2" xfId="13981"/>
    <cellStyle name="千位分隔[0] 14" xfId="13982"/>
    <cellStyle name="千位分隔[0] 14 2" xfId="13983"/>
    <cellStyle name="千位分隔[0] 15" xfId="13984"/>
    <cellStyle name="千位分隔[0] 15 2" xfId="13985"/>
    <cellStyle name="千位分隔[0] 16" xfId="13986"/>
    <cellStyle name="千位分隔[0] 16 2" xfId="13987"/>
    <cellStyle name="千位分隔[0] 2" xfId="13988"/>
    <cellStyle name="千位分隔[0] 2 10" xfId="13989"/>
    <cellStyle name="千位分隔[0] 2 10 2" xfId="13990"/>
    <cellStyle name="千位分隔[0] 2 11" xfId="13991"/>
    <cellStyle name="千位分隔[0] 2 2" xfId="13992"/>
    <cellStyle name="千位分隔[0] 2 2 2" xfId="13993"/>
    <cellStyle name="千位分隔[0] 2 2 2 2" xfId="13994"/>
    <cellStyle name="千位分隔[0] 2 2 3" xfId="13995"/>
    <cellStyle name="千位分隔[0] 2 2 3 2" xfId="13996"/>
    <cellStyle name="千位分隔[0] 2 2 4" xfId="13997"/>
    <cellStyle name="千位分隔[0] 2 2 5" xfId="13998"/>
    <cellStyle name="千位分隔[0] 2 3" xfId="13999"/>
    <cellStyle name="千位分隔[0] 2 3 2" xfId="14000"/>
    <cellStyle name="千位分隔[0] 2 3 2 2" xfId="14001"/>
    <cellStyle name="千位分隔[0] 2 3 3" xfId="14002"/>
    <cellStyle name="千位分隔[0] 2 3 3 2" xfId="14003"/>
    <cellStyle name="千位分隔[0] 2 3 4" xfId="14004"/>
    <cellStyle name="千位分隔[0] 2 3 5" xfId="14005"/>
    <cellStyle name="千位分隔[0] 2 4" xfId="14006"/>
    <cellStyle name="千位分隔[0] 2 4 2" xfId="14007"/>
    <cellStyle name="千位分隔[0] 2 4 2 2" xfId="14008"/>
    <cellStyle name="千位分隔[0] 2 4 3" xfId="14009"/>
    <cellStyle name="千位分隔[0] 2 4 3 2" xfId="14010"/>
    <cellStyle name="千位分隔[0] 2 4 4" xfId="14011"/>
    <cellStyle name="千位分隔[0] 2 4 5" xfId="14012"/>
    <cellStyle name="千位分隔[0] 2 5" xfId="14013"/>
    <cellStyle name="千位分隔[0] 2 5 2" xfId="14014"/>
    <cellStyle name="千位分隔[0] 2 5 2 2" xfId="14015"/>
    <cellStyle name="千位分隔[0] 2 5 3" xfId="14016"/>
    <cellStyle name="千位分隔[0] 2 5 3 2" xfId="14017"/>
    <cellStyle name="千位分隔[0] 2 5 4" xfId="14018"/>
    <cellStyle name="千位分隔[0] 2 5 5" xfId="14019"/>
    <cellStyle name="千位分隔[0] 2 6" xfId="14020"/>
    <cellStyle name="千位分隔[0] 2 6 2" xfId="14021"/>
    <cellStyle name="千位分隔[0] 2 6 2 2" xfId="14022"/>
    <cellStyle name="千位分隔[0] 2 6 3" xfId="14023"/>
    <cellStyle name="千位分隔[0] 2 6 3 2" xfId="14024"/>
    <cellStyle name="千位分隔[0] 2 6 4" xfId="14025"/>
    <cellStyle name="千位分隔[0] 2 6 5" xfId="14026"/>
    <cellStyle name="千位分隔[0] 2 7" xfId="14027"/>
    <cellStyle name="千位分隔[0] 2 7 2" xfId="14028"/>
    <cellStyle name="千位分隔[0] 2 7 2 2" xfId="14029"/>
    <cellStyle name="千位分隔[0] 2 7 3" xfId="14030"/>
    <cellStyle name="千位分隔[0] 2 7 3 2" xfId="14031"/>
    <cellStyle name="千位分隔[0] 2 7 4" xfId="14032"/>
    <cellStyle name="千位分隔[0] 2 7 5" xfId="14033"/>
    <cellStyle name="千位分隔[0] 2 8" xfId="14034"/>
    <cellStyle name="千位分隔[0] 2 8 2" xfId="14035"/>
    <cellStyle name="千位分隔[0] 2 8 2 2" xfId="14036"/>
    <cellStyle name="千位分隔[0] 2 8 3" xfId="14037"/>
    <cellStyle name="千位分隔[0] 2 8 3 2" xfId="14038"/>
    <cellStyle name="千位分隔[0] 2 8 4" xfId="14039"/>
    <cellStyle name="千位分隔[0] 2 8 5" xfId="14040"/>
    <cellStyle name="千位分隔[0] 2 9" xfId="14041"/>
    <cellStyle name="千位分隔[0] 2 9 2" xfId="14042"/>
    <cellStyle name="千位分隔[0] 2 9 2 2" xfId="14043"/>
    <cellStyle name="千位分隔[0] 2 9 3" xfId="14044"/>
    <cellStyle name="千位分隔[0] 2 9 3 2" xfId="14045"/>
    <cellStyle name="千位分隔[0] 2 9 4" xfId="14046"/>
    <cellStyle name="千位分隔[0] 2 9 5" xfId="14047"/>
    <cellStyle name="千位分隔[0] 3" xfId="14048"/>
    <cellStyle name="千位分隔[0] 3 10" xfId="14049"/>
    <cellStyle name="千位分隔[0] 3 10 2" xfId="14050"/>
    <cellStyle name="千位分隔[0] 3 11" xfId="14051"/>
    <cellStyle name="千位分隔[0] 3 2" xfId="14052"/>
    <cellStyle name="千位分隔[0] 3 2 2" xfId="14053"/>
    <cellStyle name="千位分隔[0] 3 2 2 2" xfId="14054"/>
    <cellStyle name="千位分隔[0] 3 2 3" xfId="14055"/>
    <cellStyle name="千位分隔[0] 3 2 3 2" xfId="14056"/>
    <cellStyle name="千位分隔[0] 3 2 4" xfId="14057"/>
    <cellStyle name="千位分隔[0] 3 2 5" xfId="14058"/>
    <cellStyle name="千位分隔[0] 3 3" xfId="14059"/>
    <cellStyle name="千位分隔[0] 3 3 2" xfId="14060"/>
    <cellStyle name="千位分隔[0] 3 3 2 2" xfId="14061"/>
    <cellStyle name="千位分隔[0] 3 3 3" xfId="14062"/>
    <cellStyle name="千位分隔[0] 3 3 3 2" xfId="14063"/>
    <cellStyle name="千位分隔[0] 3 3 4" xfId="14064"/>
    <cellStyle name="千位分隔[0] 3 3 5" xfId="14065"/>
    <cellStyle name="千位分隔[0] 3 4" xfId="14066"/>
    <cellStyle name="千位分隔[0] 3 4 2" xfId="14067"/>
    <cellStyle name="千位分隔[0] 3 4 2 2" xfId="14068"/>
    <cellStyle name="千位分隔[0] 3 4 3" xfId="14069"/>
    <cellStyle name="千位分隔[0] 3 4 3 2" xfId="14070"/>
    <cellStyle name="千位分隔[0] 3 4 4" xfId="14071"/>
    <cellStyle name="千位分隔[0] 3 4 5" xfId="14072"/>
    <cellStyle name="千位分隔[0] 3 5" xfId="14073"/>
    <cellStyle name="千位分隔[0] 3 5 2" xfId="14074"/>
    <cellStyle name="千位分隔[0] 3 5 2 2" xfId="14075"/>
    <cellStyle name="千位分隔[0] 3 5 3" xfId="14076"/>
    <cellStyle name="千位分隔[0] 3 5 3 2" xfId="14077"/>
    <cellStyle name="千位分隔[0] 3 5 4" xfId="14078"/>
    <cellStyle name="千位分隔[0] 3 5 5" xfId="14079"/>
    <cellStyle name="千位分隔[0] 3 6" xfId="14080"/>
    <cellStyle name="千位分隔[0] 3 6 2" xfId="14081"/>
    <cellStyle name="千位分隔[0] 3 6 2 2" xfId="14082"/>
    <cellStyle name="千位分隔[0] 3 6 3" xfId="14083"/>
    <cellStyle name="千位分隔[0] 3 6 3 2" xfId="14084"/>
    <cellStyle name="千位分隔[0] 3 6 4" xfId="14085"/>
    <cellStyle name="千位分隔[0] 3 6 5" xfId="14086"/>
    <cellStyle name="千位分隔[0] 3 7" xfId="14087"/>
    <cellStyle name="千位分隔[0] 3 7 2" xfId="14088"/>
    <cellStyle name="千位分隔[0] 3 7 2 2" xfId="14089"/>
    <cellStyle name="千位分隔[0] 3 7 3" xfId="14090"/>
    <cellStyle name="千位分隔[0] 3 7 3 2" xfId="14091"/>
    <cellStyle name="千位分隔[0] 3 7 4" xfId="14092"/>
    <cellStyle name="千位分隔[0] 3 7 5" xfId="14093"/>
    <cellStyle name="千位分隔[0] 3 8" xfId="14094"/>
    <cellStyle name="千位分隔[0] 3 8 2" xfId="14095"/>
    <cellStyle name="千位分隔[0] 3 8 2 2" xfId="14096"/>
    <cellStyle name="千位分隔[0] 3 8 3" xfId="14097"/>
    <cellStyle name="千位分隔[0] 3 8 3 2" xfId="14098"/>
    <cellStyle name="千位分隔[0] 3 8 4" xfId="14099"/>
    <cellStyle name="千位分隔[0] 3 8 5" xfId="14100"/>
    <cellStyle name="千位分隔[0] 3 9" xfId="14101"/>
    <cellStyle name="千位分隔[0] 3 9 2" xfId="14102"/>
    <cellStyle name="千位分隔[0] 3 9 2 2" xfId="14103"/>
    <cellStyle name="千位分隔[0] 3 9 3" xfId="14104"/>
    <cellStyle name="千位分隔[0] 3 9 3 2" xfId="14105"/>
    <cellStyle name="千位分隔[0] 3 9 4" xfId="14106"/>
    <cellStyle name="千位分隔[0] 3 9 5" xfId="14107"/>
    <cellStyle name="千位分隔[0] 4" xfId="14108"/>
    <cellStyle name="千位分隔[0] 4 2" xfId="14109"/>
    <cellStyle name="千位分隔[0] 4 2 2" xfId="14110"/>
    <cellStyle name="千位分隔[0] 4 3" xfId="14111"/>
    <cellStyle name="千位分隔[0] 5" xfId="14112"/>
    <cellStyle name="千位分隔[0] 5 2" xfId="14113"/>
    <cellStyle name="千位分隔[0] 5 2 2" xfId="14114"/>
    <cellStyle name="千位分隔[0] 5 3" xfId="14115"/>
    <cellStyle name="千位分隔[0] 6" xfId="14116"/>
    <cellStyle name="千位分隔[0] 6 2" xfId="14117"/>
    <cellStyle name="千位分隔[0] 6 2 2" xfId="14118"/>
    <cellStyle name="千位分隔[0] 6 3" xfId="14119"/>
    <cellStyle name="千位分隔[0] 7" xfId="14120"/>
    <cellStyle name="千位分隔[0] 7 2" xfId="14121"/>
    <cellStyle name="千位分隔[0] 8" xfId="14122"/>
    <cellStyle name="千位分隔[0] 8 2" xfId="14123"/>
    <cellStyle name="千位分隔[0] 9" xfId="14124"/>
    <cellStyle name="千位分隔[0] 9 2" xfId="14125"/>
    <cellStyle name="千位分季_新建 Microsoft Excel 工作表" xfId="14126"/>
    <cellStyle name="钎霖_4岿角利" xfId="14127"/>
    <cellStyle name="强调 1" xfId="14128"/>
    <cellStyle name="强调 1 10" xfId="14129"/>
    <cellStyle name="强调 1 2" xfId="14130"/>
    <cellStyle name="强调 1 2 2" xfId="14131"/>
    <cellStyle name="强调 1 2 3" xfId="14132"/>
    <cellStyle name="强调 1 2 4" xfId="14133"/>
    <cellStyle name="强调 1 3" xfId="14134"/>
    <cellStyle name="强调 1 3 2" xfId="14135"/>
    <cellStyle name="强调 1 3 3" xfId="14136"/>
    <cellStyle name="强调 1 3 4" xfId="14137"/>
    <cellStyle name="强调 1 4" xfId="14138"/>
    <cellStyle name="强调 1 4 2" xfId="14139"/>
    <cellStyle name="强调 1 4 3" xfId="14140"/>
    <cellStyle name="强调 1 5" xfId="14141"/>
    <cellStyle name="强调 1 5 2" xfId="14142"/>
    <cellStyle name="强调 1 6" xfId="14143"/>
    <cellStyle name="强调 1 6 2" xfId="14144"/>
    <cellStyle name="强调 1 7" xfId="14145"/>
    <cellStyle name="强调 1 8" xfId="14146"/>
    <cellStyle name="强调 1 9" xfId="14147"/>
    <cellStyle name="强调 2" xfId="14148"/>
    <cellStyle name="强调 2 10" xfId="14149"/>
    <cellStyle name="强调 2 11" xfId="14150"/>
    <cellStyle name="强调 2 2" xfId="14151"/>
    <cellStyle name="强调 2 2 2" xfId="14152"/>
    <cellStyle name="强调 2 2 3" xfId="14153"/>
    <cellStyle name="强调 2 2 4" xfId="14154"/>
    <cellStyle name="强调 2 3" xfId="14155"/>
    <cellStyle name="强调 2 3 2" xfId="14156"/>
    <cellStyle name="强调 2 3 3" xfId="14157"/>
    <cellStyle name="强调 2 3 4" xfId="14158"/>
    <cellStyle name="强调 2 4" xfId="14159"/>
    <cellStyle name="强调 2 4 2" xfId="14160"/>
    <cellStyle name="强调 2 4 3" xfId="14161"/>
    <cellStyle name="强调 2 5" xfId="14162"/>
    <cellStyle name="强调 2 5 2" xfId="14163"/>
    <cellStyle name="强调 2 6" xfId="14164"/>
    <cellStyle name="强调 2 6 2" xfId="14165"/>
    <cellStyle name="强调 2 7" xfId="14166"/>
    <cellStyle name="强调 2 8" xfId="14167"/>
    <cellStyle name="强调 2 9" xfId="14168"/>
    <cellStyle name="强调 3" xfId="14169"/>
    <cellStyle name="强调 3 10" xfId="14170"/>
    <cellStyle name="强调 3 2" xfId="14171"/>
    <cellStyle name="强调 3 2 2" xfId="14172"/>
    <cellStyle name="强调 3 2 3" xfId="14173"/>
    <cellStyle name="强调 3 2 4" xfId="14174"/>
    <cellStyle name="强调 3 3" xfId="14175"/>
    <cellStyle name="强调 3 3 2" xfId="14176"/>
    <cellStyle name="强调 3 3 3" xfId="14177"/>
    <cellStyle name="强调 3 3 4" xfId="14178"/>
    <cellStyle name="强调 3 4" xfId="14179"/>
    <cellStyle name="强调 3 4 2" xfId="14180"/>
    <cellStyle name="强调 3 4 3" xfId="14181"/>
    <cellStyle name="强调 3 5" xfId="14182"/>
    <cellStyle name="强调 3 5 2" xfId="14183"/>
    <cellStyle name="强调 3 6" xfId="14184"/>
    <cellStyle name="强调 3 6 2" xfId="14185"/>
    <cellStyle name="强调 3 7" xfId="14186"/>
    <cellStyle name="强调 3 8" xfId="14187"/>
    <cellStyle name="强调 3 9" xfId="14188"/>
    <cellStyle name="强调文字颜色 1 10" xfId="14189"/>
    <cellStyle name="强调文字颜色 1 10 2" xfId="14190"/>
    <cellStyle name="强调文字颜色 1 10 2 2" xfId="14191"/>
    <cellStyle name="强调文字颜色 1 10 3" xfId="14192"/>
    <cellStyle name="强调文字颜色 1 10 3 2" xfId="14193"/>
    <cellStyle name="强调文字颜色 1 10 4" xfId="14194"/>
    <cellStyle name="强调文字颜色 1 10 5" xfId="14195"/>
    <cellStyle name="强调文字颜色 1 10 6" xfId="14196"/>
    <cellStyle name="强调文字颜色 1 11" xfId="14197"/>
    <cellStyle name="强调文字颜色 1 11 2" xfId="14198"/>
    <cellStyle name="强调文字颜色 1 11 2 2" xfId="14199"/>
    <cellStyle name="强调文字颜色 1 11 3" xfId="14200"/>
    <cellStyle name="强调文字颜色 1 11 3 2" xfId="14201"/>
    <cellStyle name="强调文字颜色 1 11 4" xfId="14202"/>
    <cellStyle name="强调文字颜色 1 11 5" xfId="14203"/>
    <cellStyle name="强调文字颜色 1 11 6" xfId="14204"/>
    <cellStyle name="强调文字颜色 1 12" xfId="14205"/>
    <cellStyle name="强调文字颜色 1 12 2" xfId="14206"/>
    <cellStyle name="强调文字颜色 1 12 2 2" xfId="14207"/>
    <cellStyle name="强调文字颜色 1 12 3" xfId="14208"/>
    <cellStyle name="强调文字颜色 1 12 3 2" xfId="14209"/>
    <cellStyle name="强调文字颜色 1 12 4" xfId="14210"/>
    <cellStyle name="强调文字颜色 1 12 5" xfId="14211"/>
    <cellStyle name="强调文字颜色 1 12 6" xfId="14212"/>
    <cellStyle name="强调文字颜色 1 13" xfId="14213"/>
    <cellStyle name="强调文字颜色 1 13 2" xfId="14214"/>
    <cellStyle name="强调文字颜色 1 13 2 2" xfId="14215"/>
    <cellStyle name="强调文字颜色 1 13 3" xfId="14216"/>
    <cellStyle name="强调文字颜色 1 13 3 2" xfId="14217"/>
    <cellStyle name="强调文字颜色 1 13 4" xfId="14218"/>
    <cellStyle name="强调文字颜色 1 13 5" xfId="14219"/>
    <cellStyle name="强调文字颜色 1 13 6" xfId="14220"/>
    <cellStyle name="强调文字颜色 1 14" xfId="14221"/>
    <cellStyle name="强调文字颜色 1 14 2" xfId="14222"/>
    <cellStyle name="强调文字颜色 1 14 3" xfId="14223"/>
    <cellStyle name="强调文字颜色 1 15" xfId="14224"/>
    <cellStyle name="强调文字颜色 1 15 2" xfId="14225"/>
    <cellStyle name="强调文字颜色 1 15 3" xfId="14226"/>
    <cellStyle name="强调文字颜色 1 16" xfId="14227"/>
    <cellStyle name="强调文字颜色 1 16 2" xfId="14228"/>
    <cellStyle name="强调文字颜色 1 17" xfId="14229"/>
    <cellStyle name="强调文字颜色 1 17 2" xfId="14230"/>
    <cellStyle name="强调文字颜色 1 18" xfId="14231"/>
    <cellStyle name="强调文字颜色 1 18 2" xfId="14232"/>
    <cellStyle name="强调文字颜色 1 19" xfId="14233"/>
    <cellStyle name="强调文字颜色 1 2" xfId="14234"/>
    <cellStyle name="强调文字颜色 1 2 10" xfId="14235"/>
    <cellStyle name="强调文字颜色 1 2 11" xfId="14236"/>
    <cellStyle name="强调文字颜色 1 2 12" xfId="14237"/>
    <cellStyle name="强调文字颜色 1 2 13" xfId="14238"/>
    <cellStyle name="强调文字颜色 1 2 14" xfId="14239"/>
    <cellStyle name="强调文字颜色 1 2 15" xfId="14240"/>
    <cellStyle name="强调文字颜色 1 2 16" xfId="14241"/>
    <cellStyle name="强调文字颜色 1 2 2" xfId="14242"/>
    <cellStyle name="强调文字颜色 1 2 2 2" xfId="14243"/>
    <cellStyle name="强调文字颜色 1 2 2 3" xfId="14244"/>
    <cellStyle name="强调文字颜色 1 2 2 4" xfId="14245"/>
    <cellStyle name="强调文字颜色 1 2 3" xfId="14246"/>
    <cellStyle name="强调文字颜色 1 2 3 2" xfId="14247"/>
    <cellStyle name="强调文字颜色 1 2 3 3" xfId="14248"/>
    <cellStyle name="强调文字颜色 1 2 4" xfId="14249"/>
    <cellStyle name="强调文字颜色 1 2 4 2" xfId="14250"/>
    <cellStyle name="强调文字颜色 1 2 4 3" xfId="14251"/>
    <cellStyle name="强调文字颜色 1 2 5" xfId="14252"/>
    <cellStyle name="强调文字颜色 1 2 5 2" xfId="14253"/>
    <cellStyle name="强调文字颜色 1 2 5 3" xfId="14254"/>
    <cellStyle name="强调文字颜色 1 2 6" xfId="14255"/>
    <cellStyle name="强调文字颜色 1 2 6 2" xfId="14256"/>
    <cellStyle name="强调文字颜色 1 2 6 3" xfId="14257"/>
    <cellStyle name="强调文字颜色 1 2 7" xfId="14258"/>
    <cellStyle name="强调文字颜色 1 2 8" xfId="14259"/>
    <cellStyle name="强调文字颜色 1 2 8 2" xfId="14260"/>
    <cellStyle name="强调文字颜色 1 2 9" xfId="14261"/>
    <cellStyle name="强调文字颜色 1 20" xfId="14262"/>
    <cellStyle name="强调文字颜色 1 3" xfId="14263"/>
    <cellStyle name="强调文字颜色 1 3 2" xfId="14264"/>
    <cellStyle name="强调文字颜色 1 3 2 2" xfId="14265"/>
    <cellStyle name="强调文字颜色 1 3 2 3" xfId="14266"/>
    <cellStyle name="强调文字颜色 1 3 3" xfId="14267"/>
    <cellStyle name="强调文字颜色 1 3 3 2" xfId="14268"/>
    <cellStyle name="强调文字颜色 1 3 4" xfId="14269"/>
    <cellStyle name="强调文字颜色 1 3 5" xfId="14270"/>
    <cellStyle name="强调文字颜色 1 3 6" xfId="14271"/>
    <cellStyle name="强调文字颜色 1 3 7" xfId="14272"/>
    <cellStyle name="强调文字颜色 1 4" xfId="14273"/>
    <cellStyle name="强调文字颜色 1 4 2" xfId="14274"/>
    <cellStyle name="强调文字颜色 1 4 2 2" xfId="14275"/>
    <cellStyle name="强调文字颜色 1 4 2 3" xfId="14276"/>
    <cellStyle name="强调文字颜色 1 4 3" xfId="14277"/>
    <cellStyle name="强调文字颜色 1 4 3 2" xfId="14278"/>
    <cellStyle name="强调文字颜色 1 4 4" xfId="14279"/>
    <cellStyle name="强调文字颜色 1 4 5" xfId="14280"/>
    <cellStyle name="强调文字颜色 1 4 6" xfId="14281"/>
    <cellStyle name="强调文字颜色 1 4 7" xfId="14282"/>
    <cellStyle name="强调文字颜色 1 5" xfId="14283"/>
    <cellStyle name="强调文字颜色 1 5 2" xfId="14284"/>
    <cellStyle name="强调文字颜色 1 5 2 2" xfId="14285"/>
    <cellStyle name="强调文字颜色 1 5 2 3" xfId="14286"/>
    <cellStyle name="强调文字颜色 1 5 3" xfId="14287"/>
    <cellStyle name="强调文字颜色 1 5 3 2" xfId="14288"/>
    <cellStyle name="强调文字颜色 1 5 4" xfId="14289"/>
    <cellStyle name="强调文字颜色 1 5 5" xfId="14290"/>
    <cellStyle name="强调文字颜色 1 5 6" xfId="14291"/>
    <cellStyle name="强调文字颜色 1 5 7" xfId="14292"/>
    <cellStyle name="强调文字颜色 1 6" xfId="14293"/>
    <cellStyle name="强调文字颜色 1 6 2" xfId="14294"/>
    <cellStyle name="强调文字颜色 1 6 2 2" xfId="14295"/>
    <cellStyle name="强调文字颜色 1 6 2 3" xfId="14296"/>
    <cellStyle name="强调文字颜色 1 6 3" xfId="14297"/>
    <cellStyle name="强调文字颜色 1 6 3 2" xfId="14298"/>
    <cellStyle name="强调文字颜色 1 6 4" xfId="14299"/>
    <cellStyle name="强调文字颜色 1 6 5" xfId="14300"/>
    <cellStyle name="强调文字颜色 1 6 6" xfId="14301"/>
    <cellStyle name="强调文字颜色 1 6 7" xfId="14302"/>
    <cellStyle name="强调文字颜色 1 7" xfId="14303"/>
    <cellStyle name="强调文字颜色 1 7 2" xfId="14304"/>
    <cellStyle name="强调文字颜色 1 7 2 2" xfId="14305"/>
    <cellStyle name="强调文字颜色 1 7 2 3" xfId="14306"/>
    <cellStyle name="强调文字颜色 1 7 3" xfId="14307"/>
    <cellStyle name="强调文字颜色 1 7 3 2" xfId="14308"/>
    <cellStyle name="强调文字颜色 1 7 4" xfId="14309"/>
    <cellStyle name="强调文字颜色 1 7 5" xfId="14310"/>
    <cellStyle name="强调文字颜色 1 7 6" xfId="14311"/>
    <cellStyle name="强调文字颜色 1 7 7" xfId="14312"/>
    <cellStyle name="强调文字颜色 1 8" xfId="14313"/>
    <cellStyle name="强调文字颜色 1 8 2" xfId="14314"/>
    <cellStyle name="强调文字颜色 1 8 2 2" xfId="14315"/>
    <cellStyle name="强调文字颜色 1 8 2 3" xfId="14316"/>
    <cellStyle name="强调文字颜色 1 8 3" xfId="14317"/>
    <cellStyle name="强调文字颜色 1 8 3 2" xfId="14318"/>
    <cellStyle name="强调文字颜色 1 8 4" xfId="14319"/>
    <cellStyle name="强调文字颜色 1 8 5" xfId="14320"/>
    <cellStyle name="强调文字颜色 1 8 6" xfId="14321"/>
    <cellStyle name="强调文字颜色 1 8 7" xfId="14322"/>
    <cellStyle name="强调文字颜色 1 9" xfId="14323"/>
    <cellStyle name="强调文字颜色 1 9 2" xfId="14324"/>
    <cellStyle name="强调文字颜色 1 9 2 2" xfId="14325"/>
    <cellStyle name="强调文字颜色 1 9 3" xfId="14326"/>
    <cellStyle name="强调文字颜色 1 9 3 2" xfId="14327"/>
    <cellStyle name="强调文字颜色 1 9 4" xfId="14328"/>
    <cellStyle name="强调文字颜色 1 9 5" xfId="14329"/>
    <cellStyle name="强调文字颜色 1 9 6" xfId="14330"/>
    <cellStyle name="强调文字颜色 1 9 7" xfId="14331"/>
    <cellStyle name="强调文字颜色 2 10" xfId="14332"/>
    <cellStyle name="强调文字颜色 2 10 2" xfId="14333"/>
    <cellStyle name="强调文字颜色 2 10 2 2" xfId="14334"/>
    <cellStyle name="强调文字颜色 2 10 3" xfId="14335"/>
    <cellStyle name="强调文字颜色 2 10 3 2" xfId="14336"/>
    <cellStyle name="强调文字颜色 2 10 4" xfId="14337"/>
    <cellStyle name="强调文字颜色 2 10 5" xfId="14338"/>
    <cellStyle name="强调文字颜色 2 10 6" xfId="14339"/>
    <cellStyle name="强调文字颜色 2 11" xfId="14340"/>
    <cellStyle name="强调文字颜色 2 11 2" xfId="14341"/>
    <cellStyle name="强调文字颜色 2 11 2 2" xfId="14342"/>
    <cellStyle name="强调文字颜色 2 11 3" xfId="14343"/>
    <cellStyle name="强调文字颜色 2 11 3 2" xfId="14344"/>
    <cellStyle name="强调文字颜色 2 11 4" xfId="14345"/>
    <cellStyle name="强调文字颜色 2 11 5" xfId="14346"/>
    <cellStyle name="强调文字颜色 2 11 6" xfId="14347"/>
    <cellStyle name="强调文字颜色 2 12" xfId="14348"/>
    <cellStyle name="强调文字颜色 2 12 2" xfId="14349"/>
    <cellStyle name="强调文字颜色 2 12 2 2" xfId="14350"/>
    <cellStyle name="强调文字颜色 2 12 3" xfId="14351"/>
    <cellStyle name="强调文字颜色 2 12 3 2" xfId="14352"/>
    <cellStyle name="强调文字颜色 2 12 4" xfId="14353"/>
    <cellStyle name="强调文字颜色 2 12 5" xfId="14354"/>
    <cellStyle name="强调文字颜色 2 12 6" xfId="14355"/>
    <cellStyle name="强调文字颜色 2 13" xfId="14356"/>
    <cellStyle name="强调文字颜色 2 13 2" xfId="14357"/>
    <cellStyle name="强调文字颜色 2 13 2 2" xfId="14358"/>
    <cellStyle name="强调文字颜色 2 13 3" xfId="14359"/>
    <cellStyle name="强调文字颜色 2 13 3 2" xfId="14360"/>
    <cellStyle name="强调文字颜色 2 13 4" xfId="14361"/>
    <cellStyle name="强调文字颜色 2 13 5" xfId="14362"/>
    <cellStyle name="强调文字颜色 2 13 6" xfId="14363"/>
    <cellStyle name="强调文字颜色 2 14" xfId="14364"/>
    <cellStyle name="强调文字颜色 2 14 2" xfId="14365"/>
    <cellStyle name="强调文字颜色 2 14 3" xfId="14366"/>
    <cellStyle name="强调文字颜色 2 15" xfId="14367"/>
    <cellStyle name="强调文字颜色 2 15 2" xfId="14368"/>
    <cellStyle name="强调文字颜色 2 15 3" xfId="14369"/>
    <cellStyle name="强调文字颜色 2 16" xfId="14370"/>
    <cellStyle name="强调文字颜色 2 16 2" xfId="14371"/>
    <cellStyle name="强调文字颜色 2 17" xfId="14372"/>
    <cellStyle name="强调文字颜色 2 17 2" xfId="14373"/>
    <cellStyle name="强调文字颜色 2 18" xfId="14374"/>
    <cellStyle name="强调文字颜色 2 18 2" xfId="14375"/>
    <cellStyle name="强调文字颜色 2 19" xfId="14376"/>
    <cellStyle name="强调文字颜色 2 2" xfId="14377"/>
    <cellStyle name="强调文字颜色 2 2 10" xfId="14378"/>
    <cellStyle name="强调文字颜色 2 2 11" xfId="14379"/>
    <cellStyle name="强调文字颜色 2 2 12" xfId="14380"/>
    <cellStyle name="强调文字颜色 2 2 13" xfId="14381"/>
    <cellStyle name="强调文字颜色 2 2 14" xfId="14382"/>
    <cellStyle name="强调文字颜色 2 2 15" xfId="14383"/>
    <cellStyle name="强调文字颜色 2 2 16" xfId="14384"/>
    <cellStyle name="强调文字颜色 2 2 2" xfId="14385"/>
    <cellStyle name="强调文字颜色 2 2 2 2" xfId="14386"/>
    <cellStyle name="强调文字颜色 2 2 2 3" xfId="14387"/>
    <cellStyle name="强调文字颜色 2 2 2 4" xfId="14388"/>
    <cellStyle name="强调文字颜色 2 2 3" xfId="14389"/>
    <cellStyle name="强调文字颜色 2 2 3 2" xfId="14390"/>
    <cellStyle name="强调文字颜色 2 2 3 3" xfId="14391"/>
    <cellStyle name="强调文字颜色 2 2 4" xfId="14392"/>
    <cellStyle name="强调文字颜色 2 2 4 2" xfId="14393"/>
    <cellStyle name="强调文字颜色 2 2 4 3" xfId="14394"/>
    <cellStyle name="强调文字颜色 2 2 5" xfId="14395"/>
    <cellStyle name="强调文字颜色 2 2 5 2" xfId="14396"/>
    <cellStyle name="强调文字颜色 2 2 5 3" xfId="14397"/>
    <cellStyle name="强调文字颜色 2 2 6" xfId="14398"/>
    <cellStyle name="强调文字颜色 2 2 6 2" xfId="14399"/>
    <cellStyle name="强调文字颜色 2 2 6 3" xfId="14400"/>
    <cellStyle name="强调文字颜色 2 2 7" xfId="14401"/>
    <cellStyle name="强调文字颜色 2 2 8" xfId="14402"/>
    <cellStyle name="强调文字颜色 2 2 8 2" xfId="14403"/>
    <cellStyle name="强调文字颜色 2 2 9" xfId="14404"/>
    <cellStyle name="强调文字颜色 2 20" xfId="14405"/>
    <cellStyle name="强调文字颜色 2 3" xfId="14406"/>
    <cellStyle name="强调文字颜色 2 3 2" xfId="14407"/>
    <cellStyle name="强调文字颜色 2 3 2 2" xfId="14408"/>
    <cellStyle name="强调文字颜色 2 3 2 3" xfId="14409"/>
    <cellStyle name="强调文字颜色 2 3 3" xfId="14410"/>
    <cellStyle name="强调文字颜色 2 3 3 2" xfId="14411"/>
    <cellStyle name="强调文字颜色 2 3 4" xfId="14412"/>
    <cellStyle name="强调文字颜色 2 3 5" xfId="14413"/>
    <cellStyle name="强调文字颜色 2 3 6" xfId="14414"/>
    <cellStyle name="强调文字颜色 2 3 7" xfId="14415"/>
    <cellStyle name="强调文字颜色 2 4" xfId="14416"/>
    <cellStyle name="强调文字颜色 2 4 2" xfId="14417"/>
    <cellStyle name="强调文字颜色 2 4 2 2" xfId="14418"/>
    <cellStyle name="强调文字颜色 2 4 2 3" xfId="14419"/>
    <cellStyle name="强调文字颜色 2 4 3" xfId="14420"/>
    <cellStyle name="强调文字颜色 2 4 3 2" xfId="14421"/>
    <cellStyle name="强调文字颜色 2 4 4" xfId="14422"/>
    <cellStyle name="强调文字颜色 2 4 5" xfId="14423"/>
    <cellStyle name="强调文字颜色 2 4 6" xfId="14424"/>
    <cellStyle name="强调文字颜色 2 4 7" xfId="14425"/>
    <cellStyle name="强调文字颜色 2 5" xfId="14426"/>
    <cellStyle name="强调文字颜色 2 5 2" xfId="14427"/>
    <cellStyle name="强调文字颜色 2 5 2 2" xfId="14428"/>
    <cellStyle name="强调文字颜色 2 5 2 3" xfId="14429"/>
    <cellStyle name="强调文字颜色 2 5 3" xfId="14430"/>
    <cellStyle name="强调文字颜色 2 5 3 2" xfId="14431"/>
    <cellStyle name="强调文字颜色 2 5 4" xfId="14432"/>
    <cellStyle name="强调文字颜色 2 5 5" xfId="14433"/>
    <cellStyle name="强调文字颜色 2 5 6" xfId="14434"/>
    <cellStyle name="强调文字颜色 2 5 7" xfId="14435"/>
    <cellStyle name="强调文字颜色 2 6" xfId="14436"/>
    <cellStyle name="强调文字颜色 2 6 2" xfId="14437"/>
    <cellStyle name="强调文字颜色 2 6 2 2" xfId="14438"/>
    <cellStyle name="强调文字颜色 2 6 2 3" xfId="14439"/>
    <cellStyle name="强调文字颜色 2 6 3" xfId="14440"/>
    <cellStyle name="强调文字颜色 2 6 3 2" xfId="14441"/>
    <cellStyle name="强调文字颜色 2 6 4" xfId="14442"/>
    <cellStyle name="强调文字颜色 2 6 5" xfId="14443"/>
    <cellStyle name="强调文字颜色 2 6 6" xfId="14444"/>
    <cellStyle name="强调文字颜色 2 6 7" xfId="14445"/>
    <cellStyle name="强调文字颜色 2 7" xfId="14446"/>
    <cellStyle name="强调文字颜色 2 7 2" xfId="14447"/>
    <cellStyle name="强调文字颜色 2 7 2 2" xfId="14448"/>
    <cellStyle name="强调文字颜色 2 7 2 3" xfId="14449"/>
    <cellStyle name="强调文字颜色 2 7 3" xfId="14450"/>
    <cellStyle name="强调文字颜色 2 7 3 2" xfId="14451"/>
    <cellStyle name="强调文字颜色 2 7 4" xfId="14452"/>
    <cellStyle name="强调文字颜色 2 7 5" xfId="14453"/>
    <cellStyle name="强调文字颜色 2 7 6" xfId="14454"/>
    <cellStyle name="强调文字颜色 2 7 7" xfId="14455"/>
    <cellStyle name="强调文字颜色 2 8" xfId="14456"/>
    <cellStyle name="强调文字颜色 2 8 2" xfId="14457"/>
    <cellStyle name="强调文字颜色 2 8 2 2" xfId="14458"/>
    <cellStyle name="强调文字颜色 2 8 2 3" xfId="14459"/>
    <cellStyle name="强调文字颜色 2 8 3" xfId="14460"/>
    <cellStyle name="强调文字颜色 2 8 3 2" xfId="14461"/>
    <cellStyle name="强调文字颜色 2 8 4" xfId="14462"/>
    <cellStyle name="强调文字颜色 2 8 5" xfId="14463"/>
    <cellStyle name="强调文字颜色 2 8 6" xfId="14464"/>
    <cellStyle name="强调文字颜色 2 8 7" xfId="14465"/>
    <cellStyle name="强调文字颜色 2 9" xfId="14466"/>
    <cellStyle name="强调文字颜色 2 9 2" xfId="14467"/>
    <cellStyle name="强调文字颜色 2 9 2 2" xfId="14468"/>
    <cellStyle name="强调文字颜色 2 9 3" xfId="14469"/>
    <cellStyle name="强调文字颜色 2 9 3 2" xfId="14470"/>
    <cellStyle name="强调文字颜色 2 9 4" xfId="14471"/>
    <cellStyle name="强调文字颜色 2 9 5" xfId="14472"/>
    <cellStyle name="强调文字颜色 2 9 6" xfId="14473"/>
    <cellStyle name="强调文字颜色 2 9 7" xfId="14474"/>
    <cellStyle name="强调文字颜色 3 10" xfId="14475"/>
    <cellStyle name="强调文字颜色 3 10 2" xfId="14476"/>
    <cellStyle name="强调文字颜色 3 10 2 2" xfId="14477"/>
    <cellStyle name="强调文字颜色 3 10 3" xfId="14478"/>
    <cellStyle name="强调文字颜色 3 10 3 2" xfId="14479"/>
    <cellStyle name="强调文字颜色 3 10 4" xfId="14480"/>
    <cellStyle name="强调文字颜色 3 10 5" xfId="14481"/>
    <cellStyle name="强调文字颜色 3 10 6" xfId="14482"/>
    <cellStyle name="强调文字颜色 3 11" xfId="14483"/>
    <cellStyle name="强调文字颜色 3 11 2" xfId="14484"/>
    <cellStyle name="强调文字颜色 3 11 2 2" xfId="14485"/>
    <cellStyle name="强调文字颜色 3 11 3" xfId="14486"/>
    <cellStyle name="强调文字颜色 3 11 3 2" xfId="14487"/>
    <cellStyle name="强调文字颜色 3 11 4" xfId="14488"/>
    <cellStyle name="强调文字颜色 3 11 5" xfId="14489"/>
    <cellStyle name="强调文字颜色 3 11 6" xfId="14490"/>
    <cellStyle name="强调文字颜色 3 12" xfId="14491"/>
    <cellStyle name="强调文字颜色 3 12 2" xfId="14492"/>
    <cellStyle name="强调文字颜色 3 12 2 2" xfId="14493"/>
    <cellStyle name="强调文字颜色 3 12 3" xfId="14494"/>
    <cellStyle name="强调文字颜色 3 12 3 2" xfId="14495"/>
    <cellStyle name="强调文字颜色 3 12 4" xfId="14496"/>
    <cellStyle name="强调文字颜色 3 12 5" xfId="14497"/>
    <cellStyle name="强调文字颜色 3 12 6" xfId="14498"/>
    <cellStyle name="强调文字颜色 3 13" xfId="14499"/>
    <cellStyle name="强调文字颜色 3 13 2" xfId="14500"/>
    <cellStyle name="强调文字颜色 3 13 2 2" xfId="14501"/>
    <cellStyle name="强调文字颜色 3 13 3" xfId="14502"/>
    <cellStyle name="强调文字颜色 3 13 3 2" xfId="14503"/>
    <cellStyle name="强调文字颜色 3 13 4" xfId="14504"/>
    <cellStyle name="强调文字颜色 3 13 5" xfId="14505"/>
    <cellStyle name="强调文字颜色 3 13 6" xfId="14506"/>
    <cellStyle name="强调文字颜色 3 14" xfId="14507"/>
    <cellStyle name="强调文字颜色 3 14 2" xfId="14508"/>
    <cellStyle name="强调文字颜色 3 14 3" xfId="14509"/>
    <cellStyle name="强调文字颜色 3 15" xfId="14510"/>
    <cellStyle name="强调文字颜色 3 15 2" xfId="14511"/>
    <cellStyle name="强调文字颜色 3 15 3" xfId="14512"/>
    <cellStyle name="强调文字颜色 3 16" xfId="14513"/>
    <cellStyle name="强调文字颜色 3 16 2" xfId="14514"/>
    <cellStyle name="强调文字颜色 3 17" xfId="14515"/>
    <cellStyle name="强调文字颜色 3 17 2" xfId="14516"/>
    <cellStyle name="强调文字颜色 3 18" xfId="14517"/>
    <cellStyle name="强调文字颜色 3 18 2" xfId="14518"/>
    <cellStyle name="强调文字颜色 3 19" xfId="14519"/>
    <cellStyle name="强调文字颜色 3 2" xfId="14520"/>
    <cellStyle name="强调文字颜色 3 2 10" xfId="14521"/>
    <cellStyle name="强调文字颜色 3 2 11" xfId="14522"/>
    <cellStyle name="强调文字颜色 3 2 12" xfId="14523"/>
    <cellStyle name="强调文字颜色 3 2 13" xfId="14524"/>
    <cellStyle name="强调文字颜色 3 2 14" xfId="14525"/>
    <cellStyle name="强调文字颜色 3 2 15" xfId="14526"/>
    <cellStyle name="强调文字颜色 3 2 16" xfId="14527"/>
    <cellStyle name="强调文字颜色 3 2 2" xfId="14528"/>
    <cellStyle name="强调文字颜色 3 2 2 2" xfId="14529"/>
    <cellStyle name="强调文字颜色 3 2 2 3" xfId="14530"/>
    <cellStyle name="强调文字颜色 3 2 2 4" xfId="14531"/>
    <cellStyle name="强调文字颜色 3 2 3" xfId="14532"/>
    <cellStyle name="强调文字颜色 3 2 3 2" xfId="14533"/>
    <cellStyle name="强调文字颜色 3 2 3 3" xfId="14534"/>
    <cellStyle name="强调文字颜色 3 2 4" xfId="14535"/>
    <cellStyle name="强调文字颜色 3 2 4 2" xfId="14536"/>
    <cellStyle name="强调文字颜色 3 2 4 3" xfId="14537"/>
    <cellStyle name="强调文字颜色 3 2 5" xfId="14538"/>
    <cellStyle name="强调文字颜色 3 2 5 2" xfId="14539"/>
    <cellStyle name="强调文字颜色 3 2 5 3" xfId="14540"/>
    <cellStyle name="强调文字颜色 3 2 6" xfId="14541"/>
    <cellStyle name="强调文字颜色 3 2 6 2" xfId="14542"/>
    <cellStyle name="强调文字颜色 3 2 6 3" xfId="14543"/>
    <cellStyle name="强调文字颜色 3 2 7" xfId="14544"/>
    <cellStyle name="强调文字颜色 3 2 8" xfId="14545"/>
    <cellStyle name="强调文字颜色 3 2 8 2" xfId="14546"/>
    <cellStyle name="强调文字颜色 3 2 9" xfId="14547"/>
    <cellStyle name="强调文字颜色 3 20" xfId="14548"/>
    <cellStyle name="强调文字颜色 3 3" xfId="14549"/>
    <cellStyle name="强调文字颜色 3 3 2" xfId="14550"/>
    <cellStyle name="强调文字颜色 3 3 2 2" xfId="14551"/>
    <cellStyle name="强调文字颜色 3 3 2 3" xfId="14552"/>
    <cellStyle name="强调文字颜色 3 3 3" xfId="14553"/>
    <cellStyle name="强调文字颜色 3 3 3 2" xfId="14554"/>
    <cellStyle name="强调文字颜色 3 3 4" xfId="14555"/>
    <cellStyle name="强调文字颜色 3 3 5" xfId="14556"/>
    <cellStyle name="强调文字颜色 3 3 6" xfId="14557"/>
    <cellStyle name="强调文字颜色 3 3 7" xfId="14558"/>
    <cellStyle name="强调文字颜色 3 4" xfId="14559"/>
    <cellStyle name="强调文字颜色 3 4 2" xfId="14560"/>
    <cellStyle name="强调文字颜色 3 4 2 2" xfId="14561"/>
    <cellStyle name="强调文字颜色 3 4 2 3" xfId="14562"/>
    <cellStyle name="强调文字颜色 3 4 3" xfId="14563"/>
    <cellStyle name="强调文字颜色 3 4 3 2" xfId="14564"/>
    <cellStyle name="强调文字颜色 3 4 4" xfId="14565"/>
    <cellStyle name="强调文字颜色 3 4 5" xfId="14566"/>
    <cellStyle name="强调文字颜色 3 4 6" xfId="14567"/>
    <cellStyle name="强调文字颜色 3 4 7" xfId="14568"/>
    <cellStyle name="强调文字颜色 3 5" xfId="14569"/>
    <cellStyle name="强调文字颜色 3 5 2" xfId="14570"/>
    <cellStyle name="强调文字颜色 3 5 2 2" xfId="14571"/>
    <cellStyle name="强调文字颜色 3 5 2 3" xfId="14572"/>
    <cellStyle name="强调文字颜色 3 5 3" xfId="14573"/>
    <cellStyle name="强调文字颜色 3 5 3 2" xfId="14574"/>
    <cellStyle name="强调文字颜色 3 5 4" xfId="14575"/>
    <cellStyle name="强调文字颜色 3 5 5" xfId="14576"/>
    <cellStyle name="强调文字颜色 3 5 6" xfId="14577"/>
    <cellStyle name="强调文字颜色 3 5 7" xfId="14578"/>
    <cellStyle name="强调文字颜色 3 6" xfId="14579"/>
    <cellStyle name="强调文字颜色 3 6 2" xfId="14580"/>
    <cellStyle name="强调文字颜色 3 6 2 2" xfId="14581"/>
    <cellStyle name="强调文字颜色 3 6 2 3" xfId="14582"/>
    <cellStyle name="强调文字颜色 3 6 3" xfId="14583"/>
    <cellStyle name="强调文字颜色 3 6 3 2" xfId="14584"/>
    <cellStyle name="强调文字颜色 3 6 4" xfId="14585"/>
    <cellStyle name="强调文字颜色 3 6 5" xfId="14586"/>
    <cellStyle name="强调文字颜色 3 6 6" xfId="14587"/>
    <cellStyle name="强调文字颜色 3 6 7" xfId="14588"/>
    <cellStyle name="强调文字颜色 3 7" xfId="14589"/>
    <cellStyle name="强调文字颜色 3 7 2" xfId="14590"/>
    <cellStyle name="强调文字颜色 3 7 2 2" xfId="14591"/>
    <cellStyle name="强调文字颜色 3 7 2 3" xfId="14592"/>
    <cellStyle name="强调文字颜色 3 7 3" xfId="14593"/>
    <cellStyle name="强调文字颜色 3 7 3 2" xfId="14594"/>
    <cellStyle name="强调文字颜色 3 7 4" xfId="14595"/>
    <cellStyle name="强调文字颜色 3 7 5" xfId="14596"/>
    <cellStyle name="强调文字颜色 3 7 6" xfId="14597"/>
    <cellStyle name="强调文字颜色 3 7 7" xfId="14598"/>
    <cellStyle name="强调文字颜色 3 8" xfId="14599"/>
    <cellStyle name="强调文字颜色 3 8 2" xfId="14600"/>
    <cellStyle name="强调文字颜色 3 8 2 2" xfId="14601"/>
    <cellStyle name="强调文字颜色 3 8 2 3" xfId="14602"/>
    <cellStyle name="强调文字颜色 3 8 3" xfId="14603"/>
    <cellStyle name="强调文字颜色 3 8 3 2" xfId="14604"/>
    <cellStyle name="强调文字颜色 3 8 4" xfId="14605"/>
    <cellStyle name="强调文字颜色 3 8 5" xfId="14606"/>
    <cellStyle name="强调文字颜色 3 8 6" xfId="14607"/>
    <cellStyle name="强调文字颜色 3 8 7" xfId="14608"/>
    <cellStyle name="强调文字颜色 3 9" xfId="14609"/>
    <cellStyle name="强调文字颜色 3 9 2" xfId="14610"/>
    <cellStyle name="强调文字颜色 3 9 2 2" xfId="14611"/>
    <cellStyle name="强调文字颜色 3 9 3" xfId="14612"/>
    <cellStyle name="强调文字颜色 3 9 3 2" xfId="14613"/>
    <cellStyle name="强调文字颜色 3 9 4" xfId="14614"/>
    <cellStyle name="强调文字颜色 3 9 5" xfId="14615"/>
    <cellStyle name="强调文字颜色 3 9 6" xfId="14616"/>
    <cellStyle name="强调文字颜色 3 9 7" xfId="14617"/>
    <cellStyle name="强调文字颜色 4 10" xfId="14618"/>
    <cellStyle name="强调文字颜色 4 10 2" xfId="14619"/>
    <cellStyle name="强调文字颜色 4 10 2 2" xfId="14620"/>
    <cellStyle name="强调文字颜色 4 10 3" xfId="14621"/>
    <cellStyle name="强调文字颜色 4 10 3 2" xfId="14622"/>
    <cellStyle name="强调文字颜色 4 10 4" xfId="14623"/>
    <cellStyle name="强调文字颜色 4 10 5" xfId="14624"/>
    <cellStyle name="强调文字颜色 4 10 6" xfId="14625"/>
    <cellStyle name="强调文字颜色 4 11" xfId="14626"/>
    <cellStyle name="强调文字颜色 4 11 2" xfId="14627"/>
    <cellStyle name="强调文字颜色 4 11 2 2" xfId="14628"/>
    <cellStyle name="强调文字颜色 4 11 3" xfId="14629"/>
    <cellStyle name="强调文字颜色 4 11 3 2" xfId="14630"/>
    <cellStyle name="强调文字颜色 4 11 4" xfId="14631"/>
    <cellStyle name="强调文字颜色 4 11 5" xfId="14632"/>
    <cellStyle name="强调文字颜色 4 11 6" xfId="14633"/>
    <cellStyle name="强调文字颜色 4 12" xfId="14634"/>
    <cellStyle name="强调文字颜色 4 12 2" xfId="14635"/>
    <cellStyle name="强调文字颜色 4 12 2 2" xfId="14636"/>
    <cellStyle name="强调文字颜色 4 12 3" xfId="14637"/>
    <cellStyle name="强调文字颜色 4 12 3 2" xfId="14638"/>
    <cellStyle name="强调文字颜色 4 12 4" xfId="14639"/>
    <cellStyle name="强调文字颜色 4 12 5" xfId="14640"/>
    <cellStyle name="强调文字颜色 4 12 6" xfId="14641"/>
    <cellStyle name="强调文字颜色 4 13" xfId="14642"/>
    <cellStyle name="强调文字颜色 4 13 2" xfId="14643"/>
    <cellStyle name="强调文字颜色 4 13 2 2" xfId="14644"/>
    <cellStyle name="强调文字颜色 4 13 3" xfId="14645"/>
    <cellStyle name="强调文字颜色 4 13 3 2" xfId="14646"/>
    <cellStyle name="强调文字颜色 4 13 4" xfId="14647"/>
    <cellStyle name="强调文字颜色 4 13 5" xfId="14648"/>
    <cellStyle name="强调文字颜色 4 13 6" xfId="14649"/>
    <cellStyle name="强调文字颜色 4 14" xfId="14650"/>
    <cellStyle name="强调文字颜色 4 14 2" xfId="14651"/>
    <cellStyle name="强调文字颜色 4 14 3" xfId="14652"/>
    <cellStyle name="强调文字颜色 4 15" xfId="14653"/>
    <cellStyle name="强调文字颜色 4 15 2" xfId="14654"/>
    <cellStyle name="强调文字颜色 4 15 3" xfId="14655"/>
    <cellStyle name="强调文字颜色 4 16" xfId="14656"/>
    <cellStyle name="强调文字颜色 4 16 2" xfId="14657"/>
    <cellStyle name="强调文字颜色 4 17" xfId="14658"/>
    <cellStyle name="强调文字颜色 4 17 2" xfId="14659"/>
    <cellStyle name="强调文字颜色 4 18" xfId="14660"/>
    <cellStyle name="强调文字颜色 4 18 2" xfId="14661"/>
    <cellStyle name="强调文字颜色 4 19" xfId="14662"/>
    <cellStyle name="强调文字颜色 4 2" xfId="14663"/>
    <cellStyle name="强调文字颜色 4 2 10" xfId="14664"/>
    <cellStyle name="强调文字颜色 4 2 11" xfId="14665"/>
    <cellStyle name="强调文字颜色 4 2 12" xfId="14666"/>
    <cellStyle name="强调文字颜色 4 2 13" xfId="14667"/>
    <cellStyle name="强调文字颜色 4 2 14" xfId="14668"/>
    <cellStyle name="强调文字颜色 4 2 15" xfId="14669"/>
    <cellStyle name="强调文字颜色 4 2 16" xfId="14670"/>
    <cellStyle name="强调文字颜色 4 2 2" xfId="14671"/>
    <cellStyle name="强调文字颜色 4 2 2 2" xfId="14672"/>
    <cellStyle name="强调文字颜色 4 2 2 3" xfId="14673"/>
    <cellStyle name="强调文字颜色 4 2 2 4" xfId="14674"/>
    <cellStyle name="强调文字颜色 4 2 3" xfId="14675"/>
    <cellStyle name="强调文字颜色 4 2 3 2" xfId="14676"/>
    <cellStyle name="强调文字颜色 4 2 3 3" xfId="14677"/>
    <cellStyle name="强调文字颜色 4 2 4" xfId="14678"/>
    <cellStyle name="强调文字颜色 4 2 4 2" xfId="14679"/>
    <cellStyle name="强调文字颜色 4 2 4 3" xfId="14680"/>
    <cellStyle name="强调文字颜色 4 2 5" xfId="14681"/>
    <cellStyle name="强调文字颜色 4 2 5 2" xfId="14682"/>
    <cellStyle name="强调文字颜色 4 2 5 3" xfId="14683"/>
    <cellStyle name="强调文字颜色 4 2 6" xfId="14684"/>
    <cellStyle name="强调文字颜色 4 2 6 2" xfId="14685"/>
    <cellStyle name="强调文字颜色 4 2 6 3" xfId="14686"/>
    <cellStyle name="强调文字颜色 4 2 7" xfId="14687"/>
    <cellStyle name="强调文字颜色 4 2 8" xfId="14688"/>
    <cellStyle name="强调文字颜色 4 2 8 2" xfId="14689"/>
    <cellStyle name="强调文字颜色 4 2 9" xfId="14690"/>
    <cellStyle name="强调文字颜色 4 20" xfId="14691"/>
    <cellStyle name="强调文字颜色 4 3" xfId="14692"/>
    <cellStyle name="强调文字颜色 4 3 2" xfId="14693"/>
    <cellStyle name="强调文字颜色 4 3 2 2" xfId="14694"/>
    <cellStyle name="强调文字颜色 4 3 2 3" xfId="14695"/>
    <cellStyle name="强调文字颜色 4 3 3" xfId="14696"/>
    <cellStyle name="强调文字颜色 4 3 3 2" xfId="14697"/>
    <cellStyle name="强调文字颜色 4 3 4" xfId="14698"/>
    <cellStyle name="强调文字颜色 4 3 5" xfId="14699"/>
    <cellStyle name="强调文字颜色 4 3 6" xfId="14700"/>
    <cellStyle name="强调文字颜色 4 3 7" xfId="14701"/>
    <cellStyle name="强调文字颜色 4 4" xfId="14702"/>
    <cellStyle name="强调文字颜色 4 4 2" xfId="14703"/>
    <cellStyle name="强调文字颜色 4 4 2 2" xfId="14704"/>
    <cellStyle name="强调文字颜色 4 4 2 3" xfId="14705"/>
    <cellStyle name="强调文字颜色 4 4 3" xfId="14706"/>
    <cellStyle name="强调文字颜色 4 4 3 2" xfId="14707"/>
    <cellStyle name="强调文字颜色 4 4 4" xfId="14708"/>
    <cellStyle name="强调文字颜色 4 4 5" xfId="14709"/>
    <cellStyle name="强调文字颜色 4 4 6" xfId="14710"/>
    <cellStyle name="强调文字颜色 4 4 7" xfId="14711"/>
    <cellStyle name="强调文字颜色 4 5" xfId="14712"/>
    <cellStyle name="强调文字颜色 4 5 2" xfId="14713"/>
    <cellStyle name="强调文字颜色 4 5 2 2" xfId="14714"/>
    <cellStyle name="强调文字颜色 4 5 2 3" xfId="14715"/>
    <cellStyle name="强调文字颜色 4 5 3" xfId="14716"/>
    <cellStyle name="强调文字颜色 4 5 3 2" xfId="14717"/>
    <cellStyle name="强调文字颜色 4 5 4" xfId="14718"/>
    <cellStyle name="强调文字颜色 4 5 5" xfId="14719"/>
    <cellStyle name="强调文字颜色 4 5 6" xfId="14720"/>
    <cellStyle name="强调文字颜色 4 5 7" xfId="14721"/>
    <cellStyle name="强调文字颜色 4 6" xfId="14722"/>
    <cellStyle name="强调文字颜色 4 6 2" xfId="14723"/>
    <cellStyle name="强调文字颜色 4 6 2 2" xfId="14724"/>
    <cellStyle name="强调文字颜色 4 6 2 3" xfId="14725"/>
    <cellStyle name="强调文字颜色 4 6 3" xfId="14726"/>
    <cellStyle name="强调文字颜色 4 6 3 2" xfId="14727"/>
    <cellStyle name="强调文字颜色 4 6 4" xfId="14728"/>
    <cellStyle name="强调文字颜色 4 6 5" xfId="14729"/>
    <cellStyle name="强调文字颜色 4 6 6" xfId="14730"/>
    <cellStyle name="强调文字颜色 4 6 7" xfId="14731"/>
    <cellStyle name="强调文字颜色 4 7" xfId="14732"/>
    <cellStyle name="强调文字颜色 4 7 2" xfId="14733"/>
    <cellStyle name="强调文字颜色 4 7 2 2" xfId="14734"/>
    <cellStyle name="强调文字颜色 4 7 2 3" xfId="14735"/>
    <cellStyle name="强调文字颜色 4 7 3" xfId="14736"/>
    <cellStyle name="强调文字颜色 4 7 3 2" xfId="14737"/>
    <cellStyle name="强调文字颜色 4 7 4" xfId="14738"/>
    <cellStyle name="强调文字颜色 4 7 5" xfId="14739"/>
    <cellStyle name="强调文字颜色 4 7 6" xfId="14740"/>
    <cellStyle name="强调文字颜色 4 7 7" xfId="14741"/>
    <cellStyle name="强调文字颜色 4 8" xfId="14742"/>
    <cellStyle name="强调文字颜色 4 8 2" xfId="14743"/>
    <cellStyle name="强调文字颜色 4 8 2 2" xfId="14744"/>
    <cellStyle name="强调文字颜色 4 8 2 3" xfId="14745"/>
    <cellStyle name="强调文字颜色 4 8 3" xfId="14746"/>
    <cellStyle name="强调文字颜色 4 8 3 2" xfId="14747"/>
    <cellStyle name="强调文字颜色 4 8 4" xfId="14748"/>
    <cellStyle name="强调文字颜色 4 8 5" xfId="14749"/>
    <cellStyle name="强调文字颜色 4 8 6" xfId="14750"/>
    <cellStyle name="强调文字颜色 4 8 7" xfId="14751"/>
    <cellStyle name="强调文字颜色 4 9" xfId="14752"/>
    <cellStyle name="强调文字颜色 4 9 2" xfId="14753"/>
    <cellStyle name="强调文字颜色 4 9 2 2" xfId="14754"/>
    <cellStyle name="强调文字颜色 4 9 3" xfId="14755"/>
    <cellStyle name="强调文字颜色 4 9 3 2" xfId="14756"/>
    <cellStyle name="强调文字颜色 4 9 4" xfId="14757"/>
    <cellStyle name="强调文字颜色 4 9 5" xfId="14758"/>
    <cellStyle name="强调文字颜色 4 9 6" xfId="14759"/>
    <cellStyle name="强调文字颜色 4 9 7" xfId="14760"/>
    <cellStyle name="强调文字颜色 5 10" xfId="14761"/>
    <cellStyle name="强调文字颜色 5 10 2" xfId="14762"/>
    <cellStyle name="强调文字颜色 5 10 2 2" xfId="14763"/>
    <cellStyle name="强调文字颜色 5 10 3" xfId="14764"/>
    <cellStyle name="强调文字颜色 5 10 3 2" xfId="14765"/>
    <cellStyle name="强调文字颜色 5 10 4" xfId="14766"/>
    <cellStyle name="强调文字颜色 5 10 5" xfId="14767"/>
    <cellStyle name="强调文字颜色 5 10 6" xfId="14768"/>
    <cellStyle name="强调文字颜色 5 11" xfId="14769"/>
    <cellStyle name="强调文字颜色 5 11 2" xfId="14770"/>
    <cellStyle name="强调文字颜色 5 11 2 2" xfId="14771"/>
    <cellStyle name="强调文字颜色 5 11 3" xfId="14772"/>
    <cellStyle name="强调文字颜色 5 11 3 2" xfId="14773"/>
    <cellStyle name="强调文字颜色 5 11 4" xfId="14774"/>
    <cellStyle name="强调文字颜色 5 11 5" xfId="14775"/>
    <cellStyle name="强调文字颜色 5 11 6" xfId="14776"/>
    <cellStyle name="强调文字颜色 5 12" xfId="14777"/>
    <cellStyle name="强调文字颜色 5 12 2" xfId="14778"/>
    <cellStyle name="强调文字颜色 5 12 2 2" xfId="14779"/>
    <cellStyle name="强调文字颜色 5 12 3" xfId="14780"/>
    <cellStyle name="强调文字颜色 5 12 3 2" xfId="14781"/>
    <cellStyle name="强调文字颜色 5 12 4" xfId="14782"/>
    <cellStyle name="强调文字颜色 5 12 5" xfId="14783"/>
    <cellStyle name="强调文字颜色 5 12 6" xfId="14784"/>
    <cellStyle name="强调文字颜色 5 13" xfId="14785"/>
    <cellStyle name="强调文字颜色 5 13 2" xfId="14786"/>
    <cellStyle name="强调文字颜色 5 13 2 2" xfId="14787"/>
    <cellStyle name="强调文字颜色 5 13 3" xfId="14788"/>
    <cellStyle name="强调文字颜色 5 13 3 2" xfId="14789"/>
    <cellStyle name="强调文字颜色 5 13 4" xfId="14790"/>
    <cellStyle name="强调文字颜色 5 13 5" xfId="14791"/>
    <cellStyle name="强调文字颜色 5 13 6" xfId="14792"/>
    <cellStyle name="强调文字颜色 5 14" xfId="14793"/>
    <cellStyle name="强调文字颜色 5 14 2" xfId="14794"/>
    <cellStyle name="强调文字颜色 5 14 3" xfId="14795"/>
    <cellStyle name="强调文字颜色 5 15" xfId="14796"/>
    <cellStyle name="强调文字颜色 5 15 2" xfId="14797"/>
    <cellStyle name="强调文字颜色 5 15 3" xfId="14798"/>
    <cellStyle name="强调文字颜色 5 16" xfId="14799"/>
    <cellStyle name="强调文字颜色 5 16 2" xfId="14800"/>
    <cellStyle name="强调文字颜色 5 17" xfId="14801"/>
    <cellStyle name="强调文字颜色 5 17 2" xfId="14802"/>
    <cellStyle name="强调文字颜色 5 18" xfId="14803"/>
    <cellStyle name="强调文字颜色 5 18 2" xfId="14804"/>
    <cellStyle name="强调文字颜色 5 19" xfId="14805"/>
    <cellStyle name="强调文字颜色 5 2" xfId="14806"/>
    <cellStyle name="强调文字颜色 5 2 10" xfId="14807"/>
    <cellStyle name="强调文字颜色 5 2 11" xfId="14808"/>
    <cellStyle name="强调文字颜色 5 2 12" xfId="14809"/>
    <cellStyle name="强调文字颜色 5 2 13" xfId="14810"/>
    <cellStyle name="强调文字颜色 5 2 14" xfId="14811"/>
    <cellStyle name="强调文字颜色 5 2 15" xfId="14812"/>
    <cellStyle name="强调文字颜色 5 2 16" xfId="14813"/>
    <cellStyle name="强调文字颜色 5 2 2" xfId="14814"/>
    <cellStyle name="强调文字颜色 5 2 2 2" xfId="14815"/>
    <cellStyle name="强调文字颜色 5 2 2 3" xfId="14816"/>
    <cellStyle name="强调文字颜色 5 2 2 4" xfId="14817"/>
    <cellStyle name="强调文字颜色 5 2 3" xfId="14818"/>
    <cellStyle name="强调文字颜色 5 2 3 2" xfId="14819"/>
    <cellStyle name="强调文字颜色 5 2 3 3" xfId="14820"/>
    <cellStyle name="强调文字颜色 5 2 4" xfId="14821"/>
    <cellStyle name="强调文字颜色 5 2 4 2" xfId="14822"/>
    <cellStyle name="强调文字颜色 5 2 4 3" xfId="14823"/>
    <cellStyle name="强调文字颜色 5 2 5" xfId="14824"/>
    <cellStyle name="强调文字颜色 5 2 5 2" xfId="14825"/>
    <cellStyle name="强调文字颜色 5 2 5 3" xfId="14826"/>
    <cellStyle name="强调文字颜色 5 2 6" xfId="14827"/>
    <cellStyle name="强调文字颜色 5 2 6 2" xfId="14828"/>
    <cellStyle name="强调文字颜色 5 2 6 3" xfId="14829"/>
    <cellStyle name="强调文字颜色 5 2 7" xfId="14830"/>
    <cellStyle name="强调文字颜色 5 2 8" xfId="14831"/>
    <cellStyle name="强调文字颜色 5 2 8 2" xfId="14832"/>
    <cellStyle name="强调文字颜色 5 2 9" xfId="14833"/>
    <cellStyle name="强调文字颜色 5 20" xfId="14834"/>
    <cellStyle name="强调文字颜色 5 3" xfId="14835"/>
    <cellStyle name="强调文字颜色 5 3 2" xfId="14836"/>
    <cellStyle name="强调文字颜色 5 3 2 2" xfId="14837"/>
    <cellStyle name="强调文字颜色 5 3 2 3" xfId="14838"/>
    <cellStyle name="强调文字颜色 5 3 3" xfId="14839"/>
    <cellStyle name="强调文字颜色 5 3 3 2" xfId="14840"/>
    <cellStyle name="强调文字颜色 5 3 4" xfId="14841"/>
    <cellStyle name="强调文字颜色 5 3 5" xfId="14842"/>
    <cellStyle name="强调文字颜色 5 3 6" xfId="14843"/>
    <cellStyle name="强调文字颜色 5 3 7" xfId="14844"/>
    <cellStyle name="强调文字颜色 5 4" xfId="14845"/>
    <cellStyle name="强调文字颜色 5 4 2" xfId="14846"/>
    <cellStyle name="强调文字颜色 5 4 2 2" xfId="14847"/>
    <cellStyle name="强调文字颜色 5 4 2 3" xfId="14848"/>
    <cellStyle name="强调文字颜色 5 4 3" xfId="14849"/>
    <cellStyle name="强调文字颜色 5 4 3 2" xfId="14850"/>
    <cellStyle name="强调文字颜色 5 4 4" xfId="14851"/>
    <cellStyle name="强调文字颜色 5 4 5" xfId="14852"/>
    <cellStyle name="强调文字颜色 5 4 6" xfId="14853"/>
    <cellStyle name="强调文字颜色 5 4 7" xfId="14854"/>
    <cellStyle name="强调文字颜色 5 5" xfId="14855"/>
    <cellStyle name="强调文字颜色 5 5 2" xfId="14856"/>
    <cellStyle name="强调文字颜色 5 5 2 2" xfId="14857"/>
    <cellStyle name="强调文字颜色 5 5 2 3" xfId="14858"/>
    <cellStyle name="强调文字颜色 5 5 3" xfId="14859"/>
    <cellStyle name="强调文字颜色 5 5 3 2" xfId="14860"/>
    <cellStyle name="强调文字颜色 5 5 4" xfId="14861"/>
    <cellStyle name="强调文字颜色 5 5 5" xfId="14862"/>
    <cellStyle name="强调文字颜色 5 5 6" xfId="14863"/>
    <cellStyle name="强调文字颜色 5 5 7" xfId="14864"/>
    <cellStyle name="强调文字颜色 5 6" xfId="14865"/>
    <cellStyle name="强调文字颜色 5 6 2" xfId="14866"/>
    <cellStyle name="强调文字颜色 5 6 2 2" xfId="14867"/>
    <cellStyle name="强调文字颜色 5 6 2 3" xfId="14868"/>
    <cellStyle name="强调文字颜色 5 6 3" xfId="14869"/>
    <cellStyle name="强调文字颜色 5 6 3 2" xfId="14870"/>
    <cellStyle name="强调文字颜色 5 6 4" xfId="14871"/>
    <cellStyle name="强调文字颜色 5 6 5" xfId="14872"/>
    <cellStyle name="强调文字颜色 5 6 6" xfId="14873"/>
    <cellStyle name="强调文字颜色 5 6 7" xfId="14874"/>
    <cellStyle name="强调文字颜色 5 7" xfId="14875"/>
    <cellStyle name="强调文字颜色 5 7 2" xfId="14876"/>
    <cellStyle name="强调文字颜色 5 7 2 2" xfId="14877"/>
    <cellStyle name="强调文字颜色 5 7 2 3" xfId="14878"/>
    <cellStyle name="强调文字颜色 5 7 3" xfId="14879"/>
    <cellStyle name="强调文字颜色 5 7 3 2" xfId="14880"/>
    <cellStyle name="强调文字颜色 5 7 4" xfId="14881"/>
    <cellStyle name="强调文字颜色 5 7 5" xfId="14882"/>
    <cellStyle name="强调文字颜色 5 7 6" xfId="14883"/>
    <cellStyle name="强调文字颜色 5 7 7" xfId="14884"/>
    <cellStyle name="强调文字颜色 5 8" xfId="14885"/>
    <cellStyle name="强调文字颜色 5 8 2" xfId="14886"/>
    <cellStyle name="强调文字颜色 5 8 2 2" xfId="14887"/>
    <cellStyle name="强调文字颜色 5 8 2 3" xfId="14888"/>
    <cellStyle name="强调文字颜色 5 8 3" xfId="14889"/>
    <cellStyle name="强调文字颜色 5 8 3 2" xfId="14890"/>
    <cellStyle name="强调文字颜色 5 8 4" xfId="14891"/>
    <cellStyle name="强调文字颜色 5 8 5" xfId="14892"/>
    <cellStyle name="强调文字颜色 5 8 6" xfId="14893"/>
    <cellStyle name="强调文字颜色 5 8 7" xfId="14894"/>
    <cellStyle name="强调文字颜色 5 9" xfId="14895"/>
    <cellStyle name="强调文字颜色 5 9 2" xfId="14896"/>
    <cellStyle name="强调文字颜色 5 9 2 2" xfId="14897"/>
    <cellStyle name="强调文字颜色 5 9 3" xfId="14898"/>
    <cellStyle name="强调文字颜色 5 9 3 2" xfId="14899"/>
    <cellStyle name="强调文字颜色 5 9 4" xfId="14900"/>
    <cellStyle name="强调文字颜色 5 9 5" xfId="14901"/>
    <cellStyle name="强调文字颜色 5 9 6" xfId="14902"/>
    <cellStyle name="强调文字颜色 5 9 7" xfId="14903"/>
    <cellStyle name="强调文字颜色 6 10" xfId="14904"/>
    <cellStyle name="强调文字颜色 6 10 2" xfId="14905"/>
    <cellStyle name="强调文字颜色 6 10 2 2" xfId="14906"/>
    <cellStyle name="强调文字颜色 6 10 3" xfId="14907"/>
    <cellStyle name="强调文字颜色 6 10 3 2" xfId="14908"/>
    <cellStyle name="强调文字颜色 6 10 4" xfId="14909"/>
    <cellStyle name="强调文字颜色 6 10 5" xfId="14910"/>
    <cellStyle name="强调文字颜色 6 10 6" xfId="14911"/>
    <cellStyle name="强调文字颜色 6 11" xfId="14912"/>
    <cellStyle name="强调文字颜色 6 11 2" xfId="14913"/>
    <cellStyle name="强调文字颜色 6 11 2 2" xfId="14914"/>
    <cellStyle name="强调文字颜色 6 11 3" xfId="14915"/>
    <cellStyle name="强调文字颜色 6 11 3 2" xfId="14916"/>
    <cellStyle name="强调文字颜色 6 11 4" xfId="14917"/>
    <cellStyle name="强调文字颜色 6 11 5" xfId="14918"/>
    <cellStyle name="强调文字颜色 6 11 6" xfId="14919"/>
    <cellStyle name="强调文字颜色 6 12" xfId="14920"/>
    <cellStyle name="强调文字颜色 6 12 2" xfId="14921"/>
    <cellStyle name="强调文字颜色 6 12 2 2" xfId="14922"/>
    <cellStyle name="强调文字颜色 6 12 3" xfId="14923"/>
    <cellStyle name="强调文字颜色 6 12 3 2" xfId="14924"/>
    <cellStyle name="强调文字颜色 6 12 4" xfId="14925"/>
    <cellStyle name="强调文字颜色 6 12 5" xfId="14926"/>
    <cellStyle name="强调文字颜色 6 12 6" xfId="14927"/>
    <cellStyle name="强调文字颜色 6 13" xfId="14928"/>
    <cellStyle name="强调文字颜色 6 13 2" xfId="14929"/>
    <cellStyle name="强调文字颜色 6 13 2 2" xfId="14930"/>
    <cellStyle name="强调文字颜色 6 13 3" xfId="14931"/>
    <cellStyle name="强调文字颜色 6 13 3 2" xfId="14932"/>
    <cellStyle name="强调文字颜色 6 13 4" xfId="14933"/>
    <cellStyle name="强调文字颜色 6 13 5" xfId="14934"/>
    <cellStyle name="强调文字颜色 6 13 6" xfId="14935"/>
    <cellStyle name="强调文字颜色 6 14" xfId="14936"/>
    <cellStyle name="强调文字颜色 6 14 2" xfId="14937"/>
    <cellStyle name="强调文字颜色 6 14 3" xfId="14938"/>
    <cellStyle name="强调文字颜色 6 15" xfId="14939"/>
    <cellStyle name="强调文字颜色 6 15 2" xfId="14940"/>
    <cellStyle name="强调文字颜色 6 15 3" xfId="14941"/>
    <cellStyle name="强调文字颜色 6 16" xfId="14942"/>
    <cellStyle name="强调文字颜色 6 16 2" xfId="14943"/>
    <cellStyle name="强调文字颜色 6 17" xfId="14944"/>
    <cellStyle name="强调文字颜色 6 17 2" xfId="14945"/>
    <cellStyle name="强调文字颜色 6 18" xfId="14946"/>
    <cellStyle name="强调文字颜色 6 18 2" xfId="14947"/>
    <cellStyle name="强调文字颜色 6 19" xfId="14948"/>
    <cellStyle name="强调文字颜色 6 2" xfId="14949"/>
    <cellStyle name="强调文字颜色 6 2 10" xfId="14950"/>
    <cellStyle name="强调文字颜色 6 2 11" xfId="14951"/>
    <cellStyle name="强调文字颜色 6 2 12" xfId="14952"/>
    <cellStyle name="强调文字颜色 6 2 13" xfId="14953"/>
    <cellStyle name="强调文字颜色 6 2 14" xfId="14954"/>
    <cellStyle name="强调文字颜色 6 2 15" xfId="14955"/>
    <cellStyle name="强调文字颜色 6 2 16" xfId="14956"/>
    <cellStyle name="强调文字颜色 6 2 2" xfId="14957"/>
    <cellStyle name="强调文字颜色 6 2 2 2" xfId="14958"/>
    <cellStyle name="强调文字颜色 6 2 2 3" xfId="14959"/>
    <cellStyle name="强调文字颜色 6 2 2 4" xfId="14960"/>
    <cellStyle name="强调文字颜色 6 2 3" xfId="14961"/>
    <cellStyle name="强调文字颜色 6 2 3 2" xfId="14962"/>
    <cellStyle name="强调文字颜色 6 2 3 3" xfId="14963"/>
    <cellStyle name="强调文字颜色 6 2 4" xfId="14964"/>
    <cellStyle name="强调文字颜色 6 2 4 2" xfId="14965"/>
    <cellStyle name="强调文字颜色 6 2 4 3" xfId="14966"/>
    <cellStyle name="强调文字颜色 6 2 5" xfId="14967"/>
    <cellStyle name="强调文字颜色 6 2 5 2" xfId="14968"/>
    <cellStyle name="强调文字颜色 6 2 5 3" xfId="14969"/>
    <cellStyle name="强调文字颜色 6 2 6" xfId="14970"/>
    <cellStyle name="强调文字颜色 6 2 6 2" xfId="14971"/>
    <cellStyle name="强调文字颜色 6 2 6 3" xfId="14972"/>
    <cellStyle name="强调文字颜色 6 2 7" xfId="14973"/>
    <cellStyle name="强调文字颜色 6 2 8" xfId="14974"/>
    <cellStyle name="强调文字颜色 6 2 8 2" xfId="14975"/>
    <cellStyle name="强调文字颜色 6 2 9" xfId="14976"/>
    <cellStyle name="强调文字颜色 6 20" xfId="14977"/>
    <cellStyle name="强调文字颜色 6 3" xfId="14978"/>
    <cellStyle name="强调文字颜色 6 3 2" xfId="14979"/>
    <cellStyle name="强调文字颜色 6 3 2 2" xfId="14980"/>
    <cellStyle name="强调文字颜色 6 3 2 3" xfId="14981"/>
    <cellStyle name="强调文字颜色 6 3 3" xfId="14982"/>
    <cellStyle name="强调文字颜色 6 3 3 2" xfId="14983"/>
    <cellStyle name="强调文字颜色 6 3 4" xfId="14984"/>
    <cellStyle name="强调文字颜色 6 3 5" xfId="14985"/>
    <cellStyle name="强调文字颜色 6 3 6" xfId="14986"/>
    <cellStyle name="强调文字颜色 6 3 7" xfId="14987"/>
    <cellStyle name="强调文字颜色 6 4" xfId="14988"/>
    <cellStyle name="强调文字颜色 6 4 2" xfId="14989"/>
    <cellStyle name="强调文字颜色 6 4 2 2" xfId="14990"/>
    <cellStyle name="强调文字颜色 6 4 2 3" xfId="14991"/>
    <cellStyle name="强调文字颜色 6 4 3" xfId="14992"/>
    <cellStyle name="强调文字颜色 6 4 3 2" xfId="14993"/>
    <cellStyle name="强调文字颜色 6 4 4" xfId="14994"/>
    <cellStyle name="强调文字颜色 6 4 5" xfId="14995"/>
    <cellStyle name="强调文字颜色 6 4 6" xfId="14996"/>
    <cellStyle name="强调文字颜色 6 4 7" xfId="14997"/>
    <cellStyle name="强调文字颜色 6 5" xfId="14998"/>
    <cellStyle name="强调文字颜色 6 5 2" xfId="14999"/>
    <cellStyle name="强调文字颜色 6 5 2 2" xfId="15000"/>
    <cellStyle name="强调文字颜色 6 5 2 3" xfId="15001"/>
    <cellStyle name="强调文字颜色 6 5 3" xfId="15002"/>
    <cellStyle name="强调文字颜色 6 5 3 2" xfId="15003"/>
    <cellStyle name="强调文字颜色 6 5 4" xfId="15004"/>
    <cellStyle name="强调文字颜色 6 5 5" xfId="15005"/>
    <cellStyle name="强调文字颜色 6 5 6" xfId="15006"/>
    <cellStyle name="强调文字颜色 6 5 7" xfId="15007"/>
    <cellStyle name="强调文字颜色 6 6" xfId="15008"/>
    <cellStyle name="强调文字颜色 6 6 2" xfId="15009"/>
    <cellStyle name="强调文字颜色 6 6 2 2" xfId="15010"/>
    <cellStyle name="强调文字颜色 6 6 2 3" xfId="15011"/>
    <cellStyle name="强调文字颜色 6 6 3" xfId="15012"/>
    <cellStyle name="强调文字颜色 6 6 3 2" xfId="15013"/>
    <cellStyle name="强调文字颜色 6 6 4" xfId="15014"/>
    <cellStyle name="强调文字颜色 6 6 5" xfId="15015"/>
    <cellStyle name="强调文字颜色 6 6 6" xfId="15016"/>
    <cellStyle name="强调文字颜色 6 6 7" xfId="15017"/>
    <cellStyle name="强调文字颜色 6 7" xfId="15018"/>
    <cellStyle name="强调文字颜色 6 7 2" xfId="15019"/>
    <cellStyle name="强调文字颜色 6 7 2 2" xfId="15020"/>
    <cellStyle name="强调文字颜色 6 7 2 3" xfId="15021"/>
    <cellStyle name="强调文字颜色 6 7 3" xfId="15022"/>
    <cellStyle name="强调文字颜色 6 7 3 2" xfId="15023"/>
    <cellStyle name="强调文字颜色 6 7 4" xfId="15024"/>
    <cellStyle name="强调文字颜色 6 7 5" xfId="15025"/>
    <cellStyle name="强调文字颜色 6 7 6" xfId="15026"/>
    <cellStyle name="强调文字颜色 6 7 7" xfId="15027"/>
    <cellStyle name="强调文字颜色 6 8" xfId="15028"/>
    <cellStyle name="强调文字颜色 6 8 2" xfId="15029"/>
    <cellStyle name="强调文字颜色 6 8 2 2" xfId="15030"/>
    <cellStyle name="强调文字颜色 6 8 2 3" xfId="15031"/>
    <cellStyle name="强调文字颜色 6 8 3" xfId="15032"/>
    <cellStyle name="强调文字颜色 6 8 3 2" xfId="15033"/>
    <cellStyle name="强调文字颜色 6 8 4" xfId="15034"/>
    <cellStyle name="强调文字颜色 6 8 5" xfId="15035"/>
    <cellStyle name="强调文字颜色 6 8 6" xfId="15036"/>
    <cellStyle name="强调文字颜色 6 8 7" xfId="15037"/>
    <cellStyle name="强调文字颜色 6 9" xfId="15038"/>
    <cellStyle name="强调文字颜色 6 9 2" xfId="15039"/>
    <cellStyle name="强调文字颜色 6 9 2 2" xfId="15040"/>
    <cellStyle name="强调文字颜色 6 9 3" xfId="15041"/>
    <cellStyle name="强调文字颜色 6 9 3 2" xfId="15042"/>
    <cellStyle name="强调文字颜色 6 9 4" xfId="15043"/>
    <cellStyle name="强调文字颜色 6 9 5" xfId="15044"/>
    <cellStyle name="强调文字颜色 6 9 6" xfId="15045"/>
    <cellStyle name="强调文字颜色 6 9 7" xfId="15046"/>
    <cellStyle name="日期" xfId="15047"/>
    <cellStyle name="日期 2" xfId="15048"/>
    <cellStyle name="日期 2 2" xfId="15049"/>
    <cellStyle name="日期 2 3" xfId="15050"/>
    <cellStyle name="日期 3" xfId="15051"/>
    <cellStyle name="日期 3 2" xfId="15052"/>
    <cellStyle name="日期 4" xfId="15053"/>
    <cellStyle name="日期 5" xfId="15054"/>
    <cellStyle name="日期 6" xfId="15055"/>
    <cellStyle name="商品名称" xfId="15056"/>
    <cellStyle name="商品名称 2" xfId="15057"/>
    <cellStyle name="商品名称 2 2" xfId="15058"/>
    <cellStyle name="商品名称 2 3" xfId="15059"/>
    <cellStyle name="商品名称 3" xfId="15060"/>
    <cellStyle name="商品名称 3 2" xfId="15061"/>
    <cellStyle name="商品名称 4" xfId="15062"/>
    <cellStyle name="商品名称 5" xfId="15063"/>
    <cellStyle name="商品名称 6" xfId="15064"/>
    <cellStyle name="适中 10" xfId="15065"/>
    <cellStyle name="适中 10 2" xfId="15066"/>
    <cellStyle name="适中 10 2 2" xfId="15067"/>
    <cellStyle name="适中 10 3" xfId="15068"/>
    <cellStyle name="适中 10 3 2" xfId="15069"/>
    <cellStyle name="适中 10 4" xfId="15070"/>
    <cellStyle name="适中 10 5" xfId="15071"/>
    <cellStyle name="适中 10 6" xfId="15072"/>
    <cellStyle name="适中 11" xfId="15073"/>
    <cellStyle name="适中 11 2" xfId="15074"/>
    <cellStyle name="适中 11 2 2" xfId="15075"/>
    <cellStyle name="适中 11 3" xfId="15076"/>
    <cellStyle name="适中 11 3 2" xfId="15077"/>
    <cellStyle name="适中 11 4" xfId="15078"/>
    <cellStyle name="适中 11 5" xfId="15079"/>
    <cellStyle name="适中 11 6" xfId="15080"/>
    <cellStyle name="适中 12" xfId="15081"/>
    <cellStyle name="适中 12 2" xfId="15082"/>
    <cellStyle name="适中 12 2 2" xfId="15083"/>
    <cellStyle name="适中 12 3" xfId="15084"/>
    <cellStyle name="适中 12 3 2" xfId="15085"/>
    <cellStyle name="适中 12 4" xfId="15086"/>
    <cellStyle name="适中 12 5" xfId="15087"/>
    <cellStyle name="适中 12 6" xfId="15088"/>
    <cellStyle name="适中 13" xfId="15089"/>
    <cellStyle name="适中 13 2" xfId="15090"/>
    <cellStyle name="适中 13 2 2" xfId="15091"/>
    <cellStyle name="适中 13 3" xfId="15092"/>
    <cellStyle name="适中 13 3 2" xfId="15093"/>
    <cellStyle name="适中 13 4" xfId="15094"/>
    <cellStyle name="适中 13 5" xfId="15095"/>
    <cellStyle name="适中 13 6" xfId="15096"/>
    <cellStyle name="适中 14" xfId="15097"/>
    <cellStyle name="适中 14 2" xfId="15098"/>
    <cellStyle name="适中 14 3" xfId="15099"/>
    <cellStyle name="适中 15" xfId="15100"/>
    <cellStyle name="适中 15 2" xfId="15101"/>
    <cellStyle name="适中 15 3" xfId="15102"/>
    <cellStyle name="适中 16" xfId="15103"/>
    <cellStyle name="适中 16 2" xfId="15104"/>
    <cellStyle name="适中 17" xfId="15105"/>
    <cellStyle name="适中 17 2" xfId="15106"/>
    <cellStyle name="适中 18" xfId="15107"/>
    <cellStyle name="适中 18 2" xfId="15108"/>
    <cellStyle name="适中 19" xfId="15109"/>
    <cellStyle name="适中 2" xfId="15110"/>
    <cellStyle name="适中 2 10" xfId="15111"/>
    <cellStyle name="适中 2 11" xfId="15112"/>
    <cellStyle name="适中 2 12" xfId="15113"/>
    <cellStyle name="适中 2 13" xfId="15114"/>
    <cellStyle name="适中 2 14" xfId="15115"/>
    <cellStyle name="适中 2 15" xfId="15116"/>
    <cellStyle name="适中 2 16" xfId="15117"/>
    <cellStyle name="适中 2 2" xfId="15118"/>
    <cellStyle name="适中 2 2 2" xfId="15119"/>
    <cellStyle name="适中 2 2 3" xfId="15120"/>
    <cellStyle name="适中 2 2 4" xfId="15121"/>
    <cellStyle name="适中 2 3" xfId="15122"/>
    <cellStyle name="适中 2 3 2" xfId="15123"/>
    <cellStyle name="适中 2 3 3" xfId="15124"/>
    <cellStyle name="适中 2 4" xfId="15125"/>
    <cellStyle name="适中 2 5" xfId="15126"/>
    <cellStyle name="适中 2 5 2" xfId="15127"/>
    <cellStyle name="适中 2 6" xfId="15128"/>
    <cellStyle name="适中 2 7" xfId="15129"/>
    <cellStyle name="适中 2 8" xfId="15130"/>
    <cellStyle name="适中 2 9" xfId="15131"/>
    <cellStyle name="适中 20" xfId="15132"/>
    <cellStyle name="适中 3" xfId="15133"/>
    <cellStyle name="适中 3 2" xfId="15134"/>
    <cellStyle name="适中 3 2 2" xfId="15135"/>
    <cellStyle name="适中 3 2 3" xfId="15136"/>
    <cellStyle name="适中 3 3" xfId="15137"/>
    <cellStyle name="适中 3 3 2" xfId="15138"/>
    <cellStyle name="适中 3 4" xfId="15139"/>
    <cellStyle name="适中 3 5" xfId="15140"/>
    <cellStyle name="适中 3 6" xfId="15141"/>
    <cellStyle name="适中 3 7" xfId="15142"/>
    <cellStyle name="适中 4" xfId="15143"/>
    <cellStyle name="适中 4 2" xfId="15144"/>
    <cellStyle name="适中 4 2 2" xfId="15145"/>
    <cellStyle name="适中 4 2 3" xfId="15146"/>
    <cellStyle name="适中 4 3" xfId="15147"/>
    <cellStyle name="适中 4 3 2" xfId="15148"/>
    <cellStyle name="适中 4 4" xfId="15149"/>
    <cellStyle name="适中 4 5" xfId="15150"/>
    <cellStyle name="适中 4 6" xfId="15151"/>
    <cellStyle name="适中 4 7" xfId="15152"/>
    <cellStyle name="适中 5" xfId="15153"/>
    <cellStyle name="适中 5 2" xfId="15154"/>
    <cellStyle name="适中 5 2 2" xfId="15155"/>
    <cellStyle name="适中 5 2 3" xfId="15156"/>
    <cellStyle name="适中 5 3" xfId="15157"/>
    <cellStyle name="适中 5 3 2" xfId="15158"/>
    <cellStyle name="适中 5 4" xfId="15159"/>
    <cellStyle name="适中 5 5" xfId="15160"/>
    <cellStyle name="适中 5 6" xfId="15161"/>
    <cellStyle name="适中 5 7" xfId="15162"/>
    <cellStyle name="适中 6" xfId="15163"/>
    <cellStyle name="适中 6 2" xfId="15164"/>
    <cellStyle name="适中 6 2 2" xfId="15165"/>
    <cellStyle name="适中 6 2 3" xfId="15166"/>
    <cellStyle name="适中 6 3" xfId="15167"/>
    <cellStyle name="适中 6 3 2" xfId="15168"/>
    <cellStyle name="适中 6 4" xfId="15169"/>
    <cellStyle name="适中 6 5" xfId="15170"/>
    <cellStyle name="适中 6 6" xfId="15171"/>
    <cellStyle name="适中 6 7" xfId="15172"/>
    <cellStyle name="适中 7" xfId="15173"/>
    <cellStyle name="适中 7 2" xfId="15174"/>
    <cellStyle name="适中 7 2 2" xfId="15175"/>
    <cellStyle name="适中 7 2 3" xfId="15176"/>
    <cellStyle name="适中 7 3" xfId="15177"/>
    <cellStyle name="适中 7 3 2" xfId="15178"/>
    <cellStyle name="适中 7 4" xfId="15179"/>
    <cellStyle name="适中 7 5" xfId="15180"/>
    <cellStyle name="适中 7 6" xfId="15181"/>
    <cellStyle name="适中 7 7" xfId="15182"/>
    <cellStyle name="适中 8" xfId="15183"/>
    <cellStyle name="适中 8 2" xfId="15184"/>
    <cellStyle name="适中 8 2 2" xfId="15185"/>
    <cellStyle name="适中 8 2 3" xfId="15186"/>
    <cellStyle name="适中 8 3" xfId="15187"/>
    <cellStyle name="适中 8 3 2" xfId="15188"/>
    <cellStyle name="适中 8 4" xfId="15189"/>
    <cellStyle name="适中 8 5" xfId="15190"/>
    <cellStyle name="适中 8 6" xfId="15191"/>
    <cellStyle name="适中 8 7" xfId="15192"/>
    <cellStyle name="适中 9" xfId="15193"/>
    <cellStyle name="适中 9 2" xfId="15194"/>
    <cellStyle name="适中 9 2 2" xfId="15195"/>
    <cellStyle name="适中 9 3" xfId="15196"/>
    <cellStyle name="适中 9 3 2" xfId="15197"/>
    <cellStyle name="适中 9 4" xfId="15198"/>
    <cellStyle name="适中 9 5" xfId="15199"/>
    <cellStyle name="适中 9 6" xfId="15200"/>
    <cellStyle name="适中 9 7" xfId="15201"/>
    <cellStyle name="输出 10" xfId="15202"/>
    <cellStyle name="输出 10 2" xfId="15203"/>
    <cellStyle name="输出 10 2 2" xfId="15204"/>
    <cellStyle name="输出 10 3" xfId="15205"/>
    <cellStyle name="输出 10 3 2" xfId="15206"/>
    <cellStyle name="输出 10 4" xfId="15207"/>
    <cellStyle name="输出 10 5" xfId="15208"/>
    <cellStyle name="输出 10 6" xfId="15209"/>
    <cellStyle name="输出 11" xfId="15210"/>
    <cellStyle name="输出 11 2" xfId="15211"/>
    <cellStyle name="输出 11 2 2" xfId="15212"/>
    <cellStyle name="输出 11 3" xfId="15213"/>
    <cellStyle name="输出 11 3 2" xfId="15214"/>
    <cellStyle name="输出 11 4" xfId="15215"/>
    <cellStyle name="输出 11 5" xfId="15216"/>
    <cellStyle name="输出 11 6" xfId="15217"/>
    <cellStyle name="输出 12" xfId="15218"/>
    <cellStyle name="输出 12 2" xfId="15219"/>
    <cellStyle name="输出 12 2 2" xfId="15220"/>
    <cellStyle name="输出 12 3" xfId="15221"/>
    <cellStyle name="输出 12 3 2" xfId="15222"/>
    <cellStyle name="输出 12 4" xfId="15223"/>
    <cellStyle name="输出 12 5" xfId="15224"/>
    <cellStyle name="输出 12 6" xfId="15225"/>
    <cellStyle name="输出 13" xfId="15226"/>
    <cellStyle name="输出 13 2" xfId="15227"/>
    <cellStyle name="输出 13 2 2" xfId="15228"/>
    <cellStyle name="输出 13 3" xfId="15229"/>
    <cellStyle name="输出 13 3 2" xfId="15230"/>
    <cellStyle name="输出 13 4" xfId="15231"/>
    <cellStyle name="输出 13 5" xfId="15232"/>
    <cellStyle name="输出 13 6" xfId="15233"/>
    <cellStyle name="输出 14" xfId="15234"/>
    <cellStyle name="输出 14 2" xfId="15235"/>
    <cellStyle name="输出 14 3" xfId="15236"/>
    <cellStyle name="输出 15" xfId="15237"/>
    <cellStyle name="输出 15 2" xfId="15238"/>
    <cellStyle name="输出 15 3" xfId="15239"/>
    <cellStyle name="输出 16" xfId="15240"/>
    <cellStyle name="输出 16 2" xfId="15241"/>
    <cellStyle name="输出 17" xfId="15242"/>
    <cellStyle name="输出 17 2" xfId="15243"/>
    <cellStyle name="输出 18" xfId="15244"/>
    <cellStyle name="输出 18 2" xfId="15245"/>
    <cellStyle name="输出 19" xfId="15246"/>
    <cellStyle name="输出 2" xfId="15247"/>
    <cellStyle name="输出 2 10" xfId="15248"/>
    <cellStyle name="输出 2 11" xfId="15249"/>
    <cellStyle name="输出 2 12" xfId="15250"/>
    <cellStyle name="输出 2 13" xfId="15251"/>
    <cellStyle name="输出 2 14" xfId="15252"/>
    <cellStyle name="输出 2 15" xfId="15253"/>
    <cellStyle name="输出 2 16" xfId="15254"/>
    <cellStyle name="输出 2 2" xfId="15255"/>
    <cellStyle name="输出 2 2 2" xfId="15256"/>
    <cellStyle name="输出 2 2 3" xfId="15257"/>
    <cellStyle name="输出 2 2 4" xfId="15258"/>
    <cellStyle name="输出 2 3" xfId="15259"/>
    <cellStyle name="输出 2 3 2" xfId="15260"/>
    <cellStyle name="输出 2 3 3" xfId="15261"/>
    <cellStyle name="输出 2 4" xfId="15262"/>
    <cellStyle name="输出 2 4 2" xfId="15263"/>
    <cellStyle name="输出 2 4 3" xfId="15264"/>
    <cellStyle name="输出 2 5" xfId="15265"/>
    <cellStyle name="输出 2 5 2" xfId="15266"/>
    <cellStyle name="输出 2 5 3" xfId="15267"/>
    <cellStyle name="输出 2 6" xfId="15268"/>
    <cellStyle name="输出 2 6 2" xfId="15269"/>
    <cellStyle name="输出 2 6 3" xfId="15270"/>
    <cellStyle name="输出 2 7" xfId="15271"/>
    <cellStyle name="输出 2 8" xfId="15272"/>
    <cellStyle name="输出 2 8 2" xfId="15273"/>
    <cellStyle name="输出 2 9" xfId="15274"/>
    <cellStyle name="输出 20" xfId="15275"/>
    <cellStyle name="输出 3" xfId="15276"/>
    <cellStyle name="输出 3 2" xfId="15277"/>
    <cellStyle name="输出 3 2 2" xfId="15278"/>
    <cellStyle name="输出 3 2 3" xfId="15279"/>
    <cellStyle name="输出 3 3" xfId="15280"/>
    <cellStyle name="输出 3 3 2" xfId="15281"/>
    <cellStyle name="输出 3 4" xfId="15282"/>
    <cellStyle name="输出 3 5" xfId="15283"/>
    <cellStyle name="输出 3 6" xfId="15284"/>
    <cellStyle name="输出 3 7" xfId="15285"/>
    <cellStyle name="输出 4" xfId="15286"/>
    <cellStyle name="输出 4 2" xfId="15287"/>
    <cellStyle name="输出 4 2 2" xfId="15288"/>
    <cellStyle name="输出 4 2 3" xfId="15289"/>
    <cellStyle name="输出 4 3" xfId="15290"/>
    <cellStyle name="输出 4 3 2" xfId="15291"/>
    <cellStyle name="输出 4 4" xfId="15292"/>
    <cellStyle name="输出 4 5" xfId="15293"/>
    <cellStyle name="输出 4 6" xfId="15294"/>
    <cellStyle name="输出 4 7" xfId="15295"/>
    <cellStyle name="输出 5" xfId="15296"/>
    <cellStyle name="输出 5 2" xfId="15297"/>
    <cellStyle name="输出 5 2 2" xfId="15298"/>
    <cellStyle name="输出 5 2 3" xfId="15299"/>
    <cellStyle name="输出 5 3" xfId="15300"/>
    <cellStyle name="输出 5 3 2" xfId="15301"/>
    <cellStyle name="输出 5 4" xfId="15302"/>
    <cellStyle name="输出 5 5" xfId="15303"/>
    <cellStyle name="输出 5 6" xfId="15304"/>
    <cellStyle name="输出 5 7" xfId="15305"/>
    <cellStyle name="输出 6" xfId="15306"/>
    <cellStyle name="输出 6 2" xfId="15307"/>
    <cellStyle name="输出 6 2 2" xfId="15308"/>
    <cellStyle name="输出 6 2 3" xfId="15309"/>
    <cellStyle name="输出 6 3" xfId="15310"/>
    <cellStyle name="输出 6 3 2" xfId="15311"/>
    <cellStyle name="输出 6 4" xfId="15312"/>
    <cellStyle name="输出 6 5" xfId="15313"/>
    <cellStyle name="输出 6 6" xfId="15314"/>
    <cellStyle name="输出 6 7" xfId="15315"/>
    <cellStyle name="输出 7" xfId="15316"/>
    <cellStyle name="输出 7 2" xfId="15317"/>
    <cellStyle name="输出 7 2 2" xfId="15318"/>
    <cellStyle name="输出 7 2 3" xfId="15319"/>
    <cellStyle name="输出 7 3" xfId="15320"/>
    <cellStyle name="输出 7 3 2" xfId="15321"/>
    <cellStyle name="输出 7 4" xfId="15322"/>
    <cellStyle name="输出 7 5" xfId="15323"/>
    <cellStyle name="输出 7 6" xfId="15324"/>
    <cellStyle name="输出 7 7" xfId="15325"/>
    <cellStyle name="输出 8" xfId="15326"/>
    <cellStyle name="输出 8 2" xfId="15327"/>
    <cellStyle name="输出 8 2 2" xfId="15328"/>
    <cellStyle name="输出 8 2 3" xfId="15329"/>
    <cellStyle name="输出 8 3" xfId="15330"/>
    <cellStyle name="输出 8 3 2" xfId="15331"/>
    <cellStyle name="输出 8 4" xfId="15332"/>
    <cellStyle name="输出 8 5" xfId="15333"/>
    <cellStyle name="输出 8 6" xfId="15334"/>
    <cellStyle name="输出 8 7" xfId="15335"/>
    <cellStyle name="输出 9" xfId="15336"/>
    <cellStyle name="输出 9 2" xfId="15337"/>
    <cellStyle name="输出 9 2 2" xfId="15338"/>
    <cellStyle name="输出 9 3" xfId="15339"/>
    <cellStyle name="输出 9 3 2" xfId="15340"/>
    <cellStyle name="输出 9 4" xfId="15341"/>
    <cellStyle name="输出 9 5" xfId="15342"/>
    <cellStyle name="输出 9 6" xfId="15343"/>
    <cellStyle name="输出 9 7" xfId="15344"/>
    <cellStyle name="输入 10" xfId="15345"/>
    <cellStyle name="输入 10 2" xfId="15346"/>
    <cellStyle name="输入 10 2 2" xfId="15347"/>
    <cellStyle name="输入 10 3" xfId="15348"/>
    <cellStyle name="输入 10 3 2" xfId="15349"/>
    <cellStyle name="输入 10 4" xfId="15350"/>
    <cellStyle name="输入 10 5" xfId="15351"/>
    <cellStyle name="输入 10 6" xfId="15352"/>
    <cellStyle name="输入 11" xfId="15353"/>
    <cellStyle name="输入 11 2" xfId="15354"/>
    <cellStyle name="输入 11 2 2" xfId="15355"/>
    <cellStyle name="输入 11 3" xfId="15356"/>
    <cellStyle name="输入 11 3 2" xfId="15357"/>
    <cellStyle name="输入 11 4" xfId="15358"/>
    <cellStyle name="输入 11 5" xfId="15359"/>
    <cellStyle name="输入 11 6" xfId="15360"/>
    <cellStyle name="输入 12" xfId="15361"/>
    <cellStyle name="输入 12 2" xfId="15362"/>
    <cellStyle name="输入 12 2 2" xfId="15363"/>
    <cellStyle name="输入 12 3" xfId="15364"/>
    <cellStyle name="输入 12 3 2" xfId="15365"/>
    <cellStyle name="输入 12 4" xfId="15366"/>
    <cellStyle name="输入 12 5" xfId="15367"/>
    <cellStyle name="输入 12 6" xfId="15368"/>
    <cellStyle name="输入 13" xfId="15369"/>
    <cellStyle name="输入 13 2" xfId="15370"/>
    <cellStyle name="输入 13 2 2" xfId="15371"/>
    <cellStyle name="输入 13 3" xfId="15372"/>
    <cellStyle name="输入 13 3 2" xfId="15373"/>
    <cellStyle name="输入 13 4" xfId="15374"/>
    <cellStyle name="输入 13 5" xfId="15375"/>
    <cellStyle name="输入 13 6" xfId="15376"/>
    <cellStyle name="输入 14" xfId="15377"/>
    <cellStyle name="输入 14 2" xfId="15378"/>
    <cellStyle name="输入 14 3" xfId="15379"/>
    <cellStyle name="输入 15" xfId="15380"/>
    <cellStyle name="输入 15 2" xfId="15381"/>
    <cellStyle name="输入 15 3" xfId="15382"/>
    <cellStyle name="输入 16" xfId="15383"/>
    <cellStyle name="输入 16 2" xfId="15384"/>
    <cellStyle name="输入 17" xfId="15385"/>
    <cellStyle name="输入 17 2" xfId="15386"/>
    <cellStyle name="输入 18" xfId="15387"/>
    <cellStyle name="输入 18 2" xfId="15388"/>
    <cellStyle name="输入 19" xfId="15389"/>
    <cellStyle name="输入 2" xfId="15390"/>
    <cellStyle name="输入 2 10" xfId="15391"/>
    <cellStyle name="输入 2 11" xfId="15392"/>
    <cellStyle name="输入 2 12" xfId="15393"/>
    <cellStyle name="输入 2 13" xfId="15394"/>
    <cellStyle name="输入 2 14" xfId="15395"/>
    <cellStyle name="输入 2 15" xfId="15396"/>
    <cellStyle name="输入 2 16" xfId="15397"/>
    <cellStyle name="输入 2 2" xfId="15398"/>
    <cellStyle name="输入 2 2 2" xfId="15399"/>
    <cellStyle name="输入 2 2 3" xfId="15400"/>
    <cellStyle name="输入 2 2 4" xfId="15401"/>
    <cellStyle name="输入 2 3" xfId="15402"/>
    <cellStyle name="输入 2 3 2" xfId="15403"/>
    <cellStyle name="输入 2 3 3" xfId="15404"/>
    <cellStyle name="输入 2 4" xfId="15405"/>
    <cellStyle name="输入 2 5" xfId="15406"/>
    <cellStyle name="输入 2 5 2" xfId="15407"/>
    <cellStyle name="输入 2 6" xfId="15408"/>
    <cellStyle name="输入 2 7" xfId="15409"/>
    <cellStyle name="输入 2 8" xfId="15410"/>
    <cellStyle name="输入 2 9" xfId="15411"/>
    <cellStyle name="输入 20" xfId="15412"/>
    <cellStyle name="输入 3" xfId="15413"/>
    <cellStyle name="输入 3 2" xfId="15414"/>
    <cellStyle name="输入 3 2 2" xfId="15415"/>
    <cellStyle name="输入 3 2 3" xfId="15416"/>
    <cellStyle name="输入 3 3" xfId="15417"/>
    <cellStyle name="输入 3 3 2" xfId="15418"/>
    <cellStyle name="输入 3 4" xfId="15419"/>
    <cellStyle name="输入 3 5" xfId="15420"/>
    <cellStyle name="输入 3 6" xfId="15421"/>
    <cellStyle name="输入 3 7" xfId="15422"/>
    <cellStyle name="输入 4" xfId="15423"/>
    <cellStyle name="输入 4 2" xfId="15424"/>
    <cellStyle name="输入 4 2 2" xfId="15425"/>
    <cellStyle name="输入 4 2 3" xfId="15426"/>
    <cellStyle name="输入 4 3" xfId="15427"/>
    <cellStyle name="输入 4 3 2" xfId="15428"/>
    <cellStyle name="输入 4 4" xfId="15429"/>
    <cellStyle name="输入 4 5" xfId="15430"/>
    <cellStyle name="输入 4 6" xfId="15431"/>
    <cellStyle name="输入 4 7" xfId="15432"/>
    <cellStyle name="输入 5" xfId="15433"/>
    <cellStyle name="输入 5 2" xfId="15434"/>
    <cellStyle name="输入 5 2 2" xfId="15435"/>
    <cellStyle name="输入 5 2 3" xfId="15436"/>
    <cellStyle name="输入 5 3" xfId="15437"/>
    <cellStyle name="输入 5 3 2" xfId="15438"/>
    <cellStyle name="输入 5 4" xfId="15439"/>
    <cellStyle name="输入 5 5" xfId="15440"/>
    <cellStyle name="输入 5 6" xfId="15441"/>
    <cellStyle name="输入 5 7" xfId="15442"/>
    <cellStyle name="输入 6" xfId="15443"/>
    <cellStyle name="输入 6 2" xfId="15444"/>
    <cellStyle name="输入 6 2 2" xfId="15445"/>
    <cellStyle name="输入 6 2 3" xfId="15446"/>
    <cellStyle name="输入 6 3" xfId="15447"/>
    <cellStyle name="输入 6 3 2" xfId="15448"/>
    <cellStyle name="输入 6 4" xfId="15449"/>
    <cellStyle name="输入 6 5" xfId="15450"/>
    <cellStyle name="输入 6 6" xfId="15451"/>
    <cellStyle name="输入 6 7" xfId="15452"/>
    <cellStyle name="输入 7" xfId="15453"/>
    <cellStyle name="输入 7 2" xfId="15454"/>
    <cellStyle name="输入 7 2 2" xfId="15455"/>
    <cellStyle name="输入 7 2 3" xfId="15456"/>
    <cellStyle name="输入 7 3" xfId="15457"/>
    <cellStyle name="输入 7 3 2" xfId="15458"/>
    <cellStyle name="输入 7 4" xfId="15459"/>
    <cellStyle name="输入 7 5" xfId="15460"/>
    <cellStyle name="输入 7 6" xfId="15461"/>
    <cellStyle name="输入 7 7" xfId="15462"/>
    <cellStyle name="输入 8" xfId="15463"/>
    <cellStyle name="输入 8 2" xfId="15464"/>
    <cellStyle name="输入 8 2 2" xfId="15465"/>
    <cellStyle name="输入 8 2 3" xfId="15466"/>
    <cellStyle name="输入 8 3" xfId="15467"/>
    <cellStyle name="输入 8 3 2" xfId="15468"/>
    <cellStyle name="输入 8 4" xfId="15469"/>
    <cellStyle name="输入 8 5" xfId="15470"/>
    <cellStyle name="输入 8 6" xfId="15471"/>
    <cellStyle name="输入 8 7" xfId="15472"/>
    <cellStyle name="输入 9" xfId="15473"/>
    <cellStyle name="输入 9 2" xfId="15474"/>
    <cellStyle name="输入 9 2 2" xfId="15475"/>
    <cellStyle name="输入 9 3" xfId="15476"/>
    <cellStyle name="输入 9 3 2" xfId="15477"/>
    <cellStyle name="输入 9 4" xfId="15478"/>
    <cellStyle name="输入 9 5" xfId="15479"/>
    <cellStyle name="输入 9 6" xfId="15480"/>
    <cellStyle name="输入 9 7" xfId="15481"/>
    <cellStyle name="数量" xfId="15482"/>
    <cellStyle name="数量 2" xfId="15483"/>
    <cellStyle name="数量 2 2" xfId="15484"/>
    <cellStyle name="数量 2 3" xfId="15485"/>
    <cellStyle name="数量 3" xfId="15486"/>
    <cellStyle name="数量 3 2" xfId="15487"/>
    <cellStyle name="数量 4" xfId="15488"/>
    <cellStyle name="数量 5" xfId="15489"/>
    <cellStyle name="数量 6" xfId="15490"/>
    <cellStyle name="数字" xfId="15491"/>
    <cellStyle name="数字 2" xfId="15492"/>
    <cellStyle name="数字 3" xfId="15493"/>
    <cellStyle name="未定义" xfId="15494"/>
    <cellStyle name="未定义 2" xfId="15495"/>
    <cellStyle name="未定义 3" xfId="15496"/>
    <cellStyle name="小数" xfId="15497"/>
    <cellStyle name="小数 2" xfId="15498"/>
    <cellStyle name="小数 3" xfId="15499"/>
    <cellStyle name="样式 1" xfId="15500"/>
    <cellStyle name="样式 1 10" xfId="15501"/>
    <cellStyle name="样式 1 2" xfId="15502"/>
    <cellStyle name="样式 1 2 2" xfId="15503"/>
    <cellStyle name="样式 1 2 3" xfId="15504"/>
    <cellStyle name="样式 1 3" xfId="15505"/>
    <cellStyle name="样式 1 3 2" xfId="15506"/>
    <cellStyle name="样式 1 3 3" xfId="15507"/>
    <cellStyle name="样式 1 4" xfId="15508"/>
    <cellStyle name="样式 1 4 2" xfId="15509"/>
    <cellStyle name="样式 1 4 3" xfId="15510"/>
    <cellStyle name="样式 1 5" xfId="15511"/>
    <cellStyle name="样式 1 5 2" xfId="15512"/>
    <cellStyle name="样式 1 6" xfId="15513"/>
    <cellStyle name="样式 1 6 2" xfId="15514"/>
    <cellStyle name="样式 1 7" xfId="15515"/>
    <cellStyle name="样式 1 8" xfId="15516"/>
    <cellStyle name="样式 1 9" xfId="15517"/>
    <cellStyle name="昗弨_Pacific Region P&amp;L" xfId="15518"/>
    <cellStyle name="着色 1 2" xfId="15519"/>
    <cellStyle name="着色 1 2 2" xfId="15520"/>
    <cellStyle name="着色 1 2 2 2" xfId="15521"/>
    <cellStyle name="着色 1 2 3" xfId="15522"/>
    <cellStyle name="着色 1 2 3 2" xfId="15523"/>
    <cellStyle name="着色 1 2 4" xfId="15524"/>
    <cellStyle name="着色 1 2 5" xfId="15525"/>
    <cellStyle name="着色 1 2 6" xfId="15526"/>
    <cellStyle name="着色 1 3" xfId="15527"/>
    <cellStyle name="着色 2 2" xfId="15528"/>
    <cellStyle name="着色 2 2 2" xfId="15529"/>
    <cellStyle name="着色 2 2 2 2" xfId="15530"/>
    <cellStyle name="着色 2 2 3" xfId="15531"/>
    <cellStyle name="着色 2 2 3 2" xfId="15532"/>
    <cellStyle name="着色 2 2 4" xfId="15533"/>
    <cellStyle name="着色 2 2 5" xfId="15534"/>
    <cellStyle name="着色 2 2 6" xfId="15535"/>
    <cellStyle name="着色 2 3" xfId="15536"/>
    <cellStyle name="着色 3 2" xfId="15537"/>
    <cellStyle name="着色 3 2 2" xfId="15538"/>
    <cellStyle name="着色 3 2 2 2" xfId="15539"/>
    <cellStyle name="着色 3 2 3" xfId="15540"/>
    <cellStyle name="着色 3 2 3 2" xfId="15541"/>
    <cellStyle name="着色 3 2 4" xfId="15542"/>
    <cellStyle name="着色 3 2 5" xfId="15543"/>
    <cellStyle name="着色 3 2 6" xfId="15544"/>
    <cellStyle name="着色 3 3" xfId="15545"/>
    <cellStyle name="着色 4 2" xfId="15546"/>
    <cellStyle name="着色 4 2 2" xfId="15547"/>
    <cellStyle name="着色 4 2 2 2" xfId="15548"/>
    <cellStyle name="着色 4 2 3" xfId="15549"/>
    <cellStyle name="着色 4 2 3 2" xfId="15550"/>
    <cellStyle name="着色 4 2 4" xfId="15551"/>
    <cellStyle name="着色 4 2 5" xfId="15552"/>
    <cellStyle name="着色 4 2 6" xfId="15553"/>
    <cellStyle name="着色 4 3" xfId="15554"/>
    <cellStyle name="着色 5 2" xfId="15555"/>
    <cellStyle name="着色 5 2 2" xfId="15556"/>
    <cellStyle name="着色 5 2 2 2" xfId="15557"/>
    <cellStyle name="着色 5 2 3" xfId="15558"/>
    <cellStyle name="着色 5 2 3 2" xfId="15559"/>
    <cellStyle name="着色 5 2 4" xfId="15560"/>
    <cellStyle name="着色 5 2 5" xfId="15561"/>
    <cellStyle name="着色 5 2 6" xfId="15562"/>
    <cellStyle name="着色 5 3" xfId="15563"/>
    <cellStyle name="着色 6 2" xfId="15564"/>
    <cellStyle name="着色 6 2 2" xfId="15565"/>
    <cellStyle name="着色 6 2 2 2" xfId="15566"/>
    <cellStyle name="着色 6 2 3" xfId="15567"/>
    <cellStyle name="着色 6 2 3 2" xfId="15568"/>
    <cellStyle name="着色 6 2 4" xfId="15569"/>
    <cellStyle name="着色 6 2 5" xfId="15570"/>
    <cellStyle name="着色 6 2 6" xfId="15571"/>
    <cellStyle name="着色 6 3" xfId="15572"/>
    <cellStyle name="寘嬫愗傝 [0.00]_Region Orders (2)" xfId="15573"/>
    <cellStyle name="寘嬫愗傝_Region Orders (2)" xfId="15574"/>
    <cellStyle name="注释 10" xfId="15575"/>
    <cellStyle name="注释 10 2" xfId="15576"/>
    <cellStyle name="注释 10 2 2" xfId="15577"/>
    <cellStyle name="注释 10 3" xfId="15578"/>
    <cellStyle name="注释 10 3 2" xfId="15579"/>
    <cellStyle name="注释 10 4" xfId="15580"/>
    <cellStyle name="注释 10 5" xfId="15581"/>
    <cellStyle name="注释 10 6" xfId="15582"/>
    <cellStyle name="注释 10 7" xfId="15583"/>
    <cellStyle name="注释 11" xfId="15584"/>
    <cellStyle name="注释 11 2" xfId="15585"/>
    <cellStyle name="注释 11 2 2" xfId="15586"/>
    <cellStyle name="注释 11 3" xfId="15587"/>
    <cellStyle name="注释 11 3 2" xfId="15588"/>
    <cellStyle name="注释 11 4" xfId="15589"/>
    <cellStyle name="注释 11 5" xfId="15590"/>
    <cellStyle name="注释 11 6" xfId="15591"/>
    <cellStyle name="注释 12" xfId="15592"/>
    <cellStyle name="注释 12 2" xfId="15593"/>
    <cellStyle name="注释 12 2 2" xfId="15594"/>
    <cellStyle name="注释 12 3" xfId="15595"/>
    <cellStyle name="注释 12 3 2" xfId="15596"/>
    <cellStyle name="注释 12 4" xfId="15597"/>
    <cellStyle name="注释 12 5" xfId="15598"/>
    <cellStyle name="注释 12 6" xfId="15599"/>
    <cellStyle name="注释 13" xfId="15600"/>
    <cellStyle name="注释 13 2" xfId="15601"/>
    <cellStyle name="注释 13 2 2" xfId="15602"/>
    <cellStyle name="注释 13 3" xfId="15603"/>
    <cellStyle name="注释 13 3 2" xfId="15604"/>
    <cellStyle name="注释 13 4" xfId="15605"/>
    <cellStyle name="注释 13 5" xfId="15606"/>
    <cellStyle name="注释 13 6" xfId="15607"/>
    <cellStyle name="注释 14" xfId="15608"/>
    <cellStyle name="注释 14 2" xfId="15609"/>
    <cellStyle name="注释 14 2 2" xfId="15610"/>
    <cellStyle name="注释 14 3" xfId="15611"/>
    <cellStyle name="注释 14 3 2" xfId="15612"/>
    <cellStyle name="注释 14 4" xfId="15613"/>
    <cellStyle name="注释 14 5" xfId="15614"/>
    <cellStyle name="注释 14 6" xfId="15615"/>
    <cellStyle name="注释 15" xfId="15616"/>
    <cellStyle name="注释 15 2" xfId="15617"/>
    <cellStyle name="注释 15 3" xfId="15618"/>
    <cellStyle name="注释 16" xfId="15619"/>
    <cellStyle name="注释 16 2" xfId="15620"/>
    <cellStyle name="注释 17" xfId="15621"/>
    <cellStyle name="注释 17 2" xfId="15622"/>
    <cellStyle name="注释 18" xfId="15623"/>
    <cellStyle name="注释 18 2" xfId="15624"/>
    <cellStyle name="注释 19" xfId="15625"/>
    <cellStyle name="注释 19 2" xfId="15626"/>
    <cellStyle name="注释 2" xfId="15627"/>
    <cellStyle name="注释 2 10" xfId="15628"/>
    <cellStyle name="注释 2 11" xfId="15629"/>
    <cellStyle name="注释 2 12" xfId="15630"/>
    <cellStyle name="注释 2 13" xfId="15631"/>
    <cellStyle name="注释 2 14" xfId="15632"/>
    <cellStyle name="注释 2 15" xfId="15633"/>
    <cellStyle name="注释 2 16" xfId="15634"/>
    <cellStyle name="注释 2 17" xfId="15635"/>
    <cellStyle name="注释 2 2" xfId="15636"/>
    <cellStyle name="注释 2 2 2" xfId="15637"/>
    <cellStyle name="注释 2 2 3" xfId="15638"/>
    <cellStyle name="注释 2 2 4" xfId="15639"/>
    <cellStyle name="注释 2 3" xfId="15640"/>
    <cellStyle name="注释 2 3 2" xfId="15641"/>
    <cellStyle name="注释 2 3 3" xfId="15642"/>
    <cellStyle name="注释 2 4" xfId="15643"/>
    <cellStyle name="注释 2 4 2" xfId="15644"/>
    <cellStyle name="注释 2 4 3" xfId="15645"/>
    <cellStyle name="注释 2 5" xfId="15646"/>
    <cellStyle name="注释 2 5 2" xfId="15647"/>
    <cellStyle name="注释 2 5 3" xfId="15648"/>
    <cellStyle name="注释 2 6" xfId="15649"/>
    <cellStyle name="注释 2 6 2" xfId="15650"/>
    <cellStyle name="注释 2 6 3" xfId="15651"/>
    <cellStyle name="注释 2 7" xfId="15652"/>
    <cellStyle name="注释 2 7 2" xfId="15653"/>
    <cellStyle name="注释 2 8" xfId="15654"/>
    <cellStyle name="注释 2 8 2" xfId="15655"/>
    <cellStyle name="注释 2 9" xfId="15656"/>
    <cellStyle name="注释 20" xfId="15657"/>
    <cellStyle name="注释 21" xfId="15658"/>
    <cellStyle name="注释 22" xfId="15659"/>
    <cellStyle name="注释 23" xfId="15660"/>
    <cellStyle name="注释 3" xfId="15661"/>
    <cellStyle name="注释 3 10" xfId="15662"/>
    <cellStyle name="注释 3 2" xfId="15663"/>
    <cellStyle name="注释 3 2 2" xfId="15664"/>
    <cellStyle name="注释 3 2 3" xfId="15665"/>
    <cellStyle name="注释 3 3" xfId="15666"/>
    <cellStyle name="注释 3 3 2" xfId="15667"/>
    <cellStyle name="注释 3 4" xfId="15668"/>
    <cellStyle name="注释 3 4 2" xfId="15669"/>
    <cellStyle name="注释 3 5" xfId="15670"/>
    <cellStyle name="注释 3 5 2" xfId="15671"/>
    <cellStyle name="注释 3 6" xfId="15672"/>
    <cellStyle name="注释 3 6 2" xfId="15673"/>
    <cellStyle name="注释 3 7" xfId="15674"/>
    <cellStyle name="注释 3 8" xfId="15675"/>
    <cellStyle name="注释 3 9" xfId="15676"/>
    <cellStyle name="注释 4" xfId="15677"/>
    <cellStyle name="注释 4 2" xfId="15678"/>
    <cellStyle name="注释 4 2 2" xfId="15679"/>
    <cellStyle name="注释 4 2 3" xfId="15680"/>
    <cellStyle name="注释 4 3" xfId="15681"/>
    <cellStyle name="注释 4 3 2" xfId="15682"/>
    <cellStyle name="注释 4 4" xfId="15683"/>
    <cellStyle name="注释 4 5" xfId="15684"/>
    <cellStyle name="注释 4 6" xfId="15685"/>
    <cellStyle name="注释 4 7" xfId="15686"/>
    <cellStyle name="注释 5" xfId="15687"/>
    <cellStyle name="注释 5 2" xfId="15688"/>
    <cellStyle name="注释 5 2 2" xfId="15689"/>
    <cellStyle name="注释 5 2 3" xfId="15690"/>
    <cellStyle name="注释 5 3" xfId="15691"/>
    <cellStyle name="注释 5 3 2" xfId="15692"/>
    <cellStyle name="注释 5 4" xfId="15693"/>
    <cellStyle name="注释 5 5" xfId="15694"/>
    <cellStyle name="注释 5 6" xfId="15695"/>
    <cellStyle name="注释 5 7" xfId="15696"/>
    <cellStyle name="注释 6" xfId="15697"/>
    <cellStyle name="注释 6 2" xfId="15698"/>
    <cellStyle name="注释 6 2 2" xfId="15699"/>
    <cellStyle name="注释 6 2 3" xfId="15700"/>
    <cellStyle name="注释 6 3" xfId="15701"/>
    <cellStyle name="注释 6 3 2" xfId="15702"/>
    <cellStyle name="注释 6 4" xfId="15703"/>
    <cellStyle name="注释 6 5" xfId="15704"/>
    <cellStyle name="注释 6 6" xfId="15705"/>
    <cellStyle name="注释 6 7" xfId="15706"/>
    <cellStyle name="注释 7" xfId="15707"/>
    <cellStyle name="注释 7 2" xfId="15708"/>
    <cellStyle name="注释 7 2 2" xfId="15709"/>
    <cellStyle name="注释 7 2 3" xfId="15710"/>
    <cellStyle name="注释 7 3" xfId="15711"/>
    <cellStyle name="注释 7 3 2" xfId="15712"/>
    <cellStyle name="注释 7 4" xfId="15713"/>
    <cellStyle name="注释 7 5" xfId="15714"/>
    <cellStyle name="注释 7 6" xfId="15715"/>
    <cellStyle name="注释 7 7" xfId="15716"/>
    <cellStyle name="注释 8" xfId="15717"/>
    <cellStyle name="注释 8 2" xfId="15718"/>
    <cellStyle name="注释 8 2 2" xfId="15719"/>
    <cellStyle name="注释 8 2 3" xfId="15720"/>
    <cellStyle name="注释 8 3" xfId="15721"/>
    <cellStyle name="注释 8 3 2" xfId="15722"/>
    <cellStyle name="注释 8 4" xfId="15723"/>
    <cellStyle name="注释 8 5" xfId="15724"/>
    <cellStyle name="注释 8 6" xfId="15725"/>
    <cellStyle name="注释 8 7" xfId="15726"/>
    <cellStyle name="注释 9" xfId="15727"/>
    <cellStyle name="注释 9 2" xfId="15728"/>
    <cellStyle name="注释 9 2 2" xfId="15729"/>
    <cellStyle name="注释 9 2 3" xfId="15730"/>
    <cellStyle name="注释 9 3" xfId="15731"/>
    <cellStyle name="注释 9 3 2" xfId="15732"/>
    <cellStyle name="注释 9 4" xfId="15733"/>
    <cellStyle name="注释 9 5" xfId="15734"/>
    <cellStyle name="注释 9 6" xfId="15735"/>
    <cellStyle name="注释 9 7" xfId="15736"/>
    <cellStyle name="콤마 [0]_BOILER-CO1" xfId="15737"/>
    <cellStyle name="콤마_BOILER-CO1" xfId="15738"/>
    <cellStyle name="통화 [0]_BOILER-CO1" xfId="15739"/>
    <cellStyle name="통화_BOILER-CO1" xfId="15740"/>
    <cellStyle name="표준_0N-HANDLING " xfId="15741"/>
  </cellStyles>
  <tableStyles count="0" defaultTableStyle="TableStyleMedium2" defaultPivotStyle="PivotStyleLight16"/>
  <colors>
    <mruColors>
      <color rgb="000099FF"/>
      <color rgb="009966FF"/>
      <color rgb="0066FF33"/>
      <color rgb="00FF0066"/>
      <color rgb="0066CCFF"/>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externalLink" Target="externalLinks/externalLink9.xml"/><Relationship Id="rId32" Type="http://schemas.openxmlformats.org/officeDocument/2006/relationships/externalLink" Target="externalLinks/externalLink8.xml"/><Relationship Id="rId31" Type="http://schemas.openxmlformats.org/officeDocument/2006/relationships/externalLink" Target="externalLinks/externalLink7.xml"/><Relationship Id="rId30" Type="http://schemas.openxmlformats.org/officeDocument/2006/relationships/externalLink" Target="externalLinks/externalLink6.xml"/><Relationship Id="rId3" Type="http://schemas.openxmlformats.org/officeDocument/2006/relationships/worksheet" Target="worksheets/sheet3.xml"/><Relationship Id="rId29" Type="http://schemas.openxmlformats.org/officeDocument/2006/relationships/externalLink" Target="externalLinks/externalLink5.xml"/><Relationship Id="rId28" Type="http://schemas.openxmlformats.org/officeDocument/2006/relationships/externalLink" Target="externalLinks/externalLink4.xml"/><Relationship Id="rId27" Type="http://schemas.openxmlformats.org/officeDocument/2006/relationships/externalLink" Target="externalLinks/externalLink3.xml"/><Relationship Id="rId26" Type="http://schemas.openxmlformats.org/officeDocument/2006/relationships/externalLink" Target="externalLinks/externalLink2.xml"/><Relationship Id="rId25" Type="http://schemas.openxmlformats.org/officeDocument/2006/relationships/externalLink" Target="externalLinks/externalLink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5512D11A-5CC6-11CF-8D67-00AA00BDCE1D}" r:id="rId1" ax:persistence="persistStreamInit"/>
</file>

<file path=xl/activeX/activeX2.xml><?xml version="1.0" encoding="utf-8"?>
<ax:ocx xmlns:ax="http://schemas.microsoft.com/office/2006/activeX" xmlns:r="http://schemas.openxmlformats.org/officeDocument/2006/relationships" ax:classid="{5512D11A-5CC6-11CF-8D67-00AA00BDCE1D}" r:id="rId1" ax:persistence="persistStreamInit"/>
</file>

<file path=xl/activeX/activeX3.xml><?xml version="1.0" encoding="utf-8"?>
<ax:ocx xmlns:ax="http://schemas.microsoft.com/office/2006/activeX" xmlns:r="http://schemas.openxmlformats.org/officeDocument/2006/relationships" ax:classid="{5512D11A-5CC6-11CF-8D67-00AA00BDCE1D}" r:id="rId1" ax:persistence="persistStreamInit"/>
</file>

<file path=xl/activeX/activeX4.xml><?xml version="1.0" encoding="utf-8"?>
<ax:ocx xmlns:ax="http://schemas.microsoft.com/office/2006/activeX" xmlns:r="http://schemas.openxmlformats.org/officeDocument/2006/relationships" ax:classid="{5512D11A-5CC6-11CF-8D67-00AA00BDCE1D}" r:id="rId1" ax:persistence="persistStreamInit"/>
</file>

<file path=xl/activeX/activeX5.xml><?xml version="1.0" encoding="utf-8"?>
<ax:ocx xmlns:ax="http://schemas.microsoft.com/office/2006/activeX" xmlns:r="http://schemas.openxmlformats.org/officeDocument/2006/relationships" ax:classid="{5512D11A-5CC6-11CF-8D67-00AA00BDCE1D}" r:id="rId1" ax:persistence="persistStreamInit"/>
</file>

<file path=xl/activeX/activeX6.xml><?xml version="1.0" encoding="utf-8"?>
<ax:ocx xmlns:ax="http://schemas.microsoft.com/office/2006/activeX" xmlns:r="http://schemas.openxmlformats.org/officeDocument/2006/relationships" ax:classid="{5512D11A-5CC6-11CF-8D67-00AA00BDCE1D}" r:id="rId1" ax:persistence="persistStreamInit"/>
</file>

<file path=xl/activeX/activeX7.xml><?xml version="1.0" encoding="utf-8"?>
<ax:ocx xmlns:ax="http://schemas.microsoft.com/office/2006/activeX" xmlns:r="http://schemas.openxmlformats.org/officeDocument/2006/relationships" ax:classid="{5512D11A-5CC6-11CF-8D67-00AA00BDCE1D}" r:id="rId1" ax:persistence="persistStreamInit"/>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10</xdr:col>
          <xdr:colOff>914400</xdr:colOff>
          <xdr:row>36</xdr:row>
          <xdr:rowOff>47625</xdr:rowOff>
        </xdr:to>
        <xdr:sp>
          <xdr:nvSpPr>
            <xdr:cNvPr id="9217" name="Host Control  1" hidden="1">
              <a:extLst>
                <a:ext uri="{63B3BB69-23CF-44E3-9099-C40C66FF867C}">
                  <a14:compatExt spid="_x0000_s9217"/>
                </a:ext>
              </a:extLst>
            </xdr:cNvPr>
            <xdr:cNvSpPr/>
          </xdr:nvSpPr>
          <xdr:spPr>
            <a:xfrm>
              <a:off x="10706100" y="12042775"/>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10</xdr:col>
          <xdr:colOff>914400</xdr:colOff>
          <xdr:row>36</xdr:row>
          <xdr:rowOff>47625</xdr:rowOff>
        </xdr:to>
        <xdr:sp>
          <xdr:nvSpPr>
            <xdr:cNvPr id="9218" name="Host Control  2" hidden="1">
              <a:extLst>
                <a:ext uri="{63B3BB69-23CF-44E3-9099-C40C66FF867C}">
                  <a14:compatExt spid="_x0000_s9218"/>
                </a:ext>
              </a:extLst>
            </xdr:cNvPr>
            <xdr:cNvSpPr/>
          </xdr:nvSpPr>
          <xdr:spPr>
            <a:xfrm>
              <a:off x="10706100" y="12042775"/>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10</xdr:col>
          <xdr:colOff>914400</xdr:colOff>
          <xdr:row>36</xdr:row>
          <xdr:rowOff>47625</xdr:rowOff>
        </xdr:to>
        <xdr:sp>
          <xdr:nvSpPr>
            <xdr:cNvPr id="9219" name="Host Control  3" hidden="1">
              <a:extLst>
                <a:ext uri="{63B3BB69-23CF-44E3-9099-C40C66FF867C}">
                  <a14:compatExt spid="_x0000_s9219"/>
                </a:ext>
              </a:extLst>
            </xdr:cNvPr>
            <xdr:cNvSpPr/>
          </xdr:nvSpPr>
          <xdr:spPr>
            <a:xfrm>
              <a:off x="10706100" y="12042775"/>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10</xdr:col>
          <xdr:colOff>914400</xdr:colOff>
          <xdr:row>36</xdr:row>
          <xdr:rowOff>47625</xdr:rowOff>
        </xdr:to>
        <xdr:sp>
          <xdr:nvSpPr>
            <xdr:cNvPr id="9220" name="Host Control  4" hidden="1">
              <a:extLst>
                <a:ext uri="{63B3BB69-23CF-44E3-9099-C40C66FF867C}">
                  <a14:compatExt spid="_x0000_s9220"/>
                </a:ext>
              </a:extLst>
            </xdr:cNvPr>
            <xdr:cNvSpPr/>
          </xdr:nvSpPr>
          <xdr:spPr>
            <a:xfrm>
              <a:off x="10706100" y="12042775"/>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10</xdr:col>
          <xdr:colOff>914400</xdr:colOff>
          <xdr:row>36</xdr:row>
          <xdr:rowOff>47625</xdr:rowOff>
        </xdr:to>
        <xdr:sp>
          <xdr:nvSpPr>
            <xdr:cNvPr id="9221" name="Host Control  5" hidden="1">
              <a:extLst>
                <a:ext uri="{63B3BB69-23CF-44E3-9099-C40C66FF867C}">
                  <a14:compatExt spid="_x0000_s9221"/>
                </a:ext>
              </a:extLst>
            </xdr:cNvPr>
            <xdr:cNvSpPr/>
          </xdr:nvSpPr>
          <xdr:spPr>
            <a:xfrm>
              <a:off x="10706100" y="12042775"/>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10</xdr:col>
          <xdr:colOff>914400</xdr:colOff>
          <xdr:row>36</xdr:row>
          <xdr:rowOff>47625</xdr:rowOff>
        </xdr:to>
        <xdr:sp>
          <xdr:nvSpPr>
            <xdr:cNvPr id="9222" name="Host Control  6" hidden="1">
              <a:extLst>
                <a:ext uri="{63B3BB69-23CF-44E3-9099-C40C66FF867C}">
                  <a14:compatExt spid="_x0000_s9222"/>
                </a:ext>
              </a:extLst>
            </xdr:cNvPr>
            <xdr:cNvSpPr/>
          </xdr:nvSpPr>
          <xdr:spPr>
            <a:xfrm>
              <a:off x="10706100" y="12042775"/>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10</xdr:col>
          <xdr:colOff>914400</xdr:colOff>
          <xdr:row>36</xdr:row>
          <xdr:rowOff>47625</xdr:rowOff>
        </xdr:to>
        <xdr:sp>
          <xdr:nvSpPr>
            <xdr:cNvPr id="9223" name="Host Control  7" hidden="1">
              <a:extLst>
                <a:ext uri="{63B3BB69-23CF-44E3-9099-C40C66FF867C}">
                  <a14:compatExt spid="_x0000_s9223"/>
                </a:ext>
              </a:extLst>
            </xdr:cNvPr>
            <xdr:cNvSpPr/>
          </xdr:nvSpPr>
          <xdr:spPr>
            <a:xfrm>
              <a:off x="10706100" y="12042775"/>
              <a:ext cx="914400" cy="22860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AppData\Local\Temp\NTKOTempFiles\&#19968;&#19978;&#35265;&#38754;&#21518;\&#32508;&#21512;&#22788;\2017&#8212;2019&#24180;&#20004;&#23478;&#24425;&#31080;&#20013;&#24515;&#37096;&#38376;&#39044;&#31639;&#65288;&#19968;&#1997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6&#24180;&#25991;&#20214;\2016&#24180;&#39044;&#31639;&#36130;&#21147;&#12289;&#25903;&#20986;&#24179;&#34913;&#34920;&#65288;1&#26376;12&#26085;&#25919;&#24220;&#24120;&#21153;&#20250;&#21518;&#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lenovo\AppData\Local\Temp\NTKOTempFiles\&#20108;&#19978;\&#20108;&#19978;&#21508;&#22788;&#39033;&#30446;&#21464;&#21160;&#24773;&#209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表"/>
      <sheetName val="2017-2019年福彩预算表"/>
      <sheetName val="2017—2019年体彩预算"/>
      <sheetName val="2017年福彩中心预算"/>
      <sheetName val="2018年福彩项目预算"/>
      <sheetName val="2019年福彩项目预算"/>
      <sheetName val="2017年体彩中心预算"/>
      <sheetName val="2018年体彩项目预算"/>
      <sheetName val="2019年体彩项目预算 "/>
      <sheetName val="eqpmad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W-TEO"/>
      <sheetName val="Main"/>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1R-Shou COP Gf"/>
      <sheetName val="Financ. Overview"/>
      <sheetName val="Toolbox"/>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对比总表"/>
      <sheetName val="对比表"/>
      <sheetName val="对比表2"/>
      <sheetName val="部门预算项目总表"/>
      <sheetName val="本级收入预算表"/>
      <sheetName val="收入预算表"/>
      <sheetName val="收入测算辅助表"/>
      <sheetName val="政府性基金预算财力"/>
      <sheetName val="地（市）财力表"/>
      <sheetName val="基金收入预算"/>
      <sheetName val="地市政府性基金财力"/>
      <sheetName val="政府性基金平衡表"/>
      <sheetName val="公共财政预算财力"/>
      <sheetName val="重点支出"/>
      <sheetName val="行政政法处"/>
      <sheetName val="综合处"/>
      <sheetName val="金融处"/>
      <sheetName val="农业处"/>
      <sheetName val="资金整合明细"/>
      <sheetName val="安居办"/>
      <sheetName val="教科文处"/>
      <sheetName val="经建处"/>
      <sheetName val="企业处"/>
      <sheetName val="社保处"/>
      <sheetName val="预算处"/>
      <sheetName val="维护稳定投入情况"/>
      <sheetName val="创新社会及寺庙管理投入"/>
      <sheetName val="教育事业费2（统算账终）"/>
      <sheetName val="提前告知（第一批）"/>
      <sheetName val="提前告知第二批（公共预算）"/>
      <sheetName val="提前告知第二批（基金预算）"/>
      <sheetName val="教育事业费1"/>
      <sheetName val="教育事业费"/>
      <sheetName val="提前告知地市汇总"/>
      <sheetName val="政法处提前告知"/>
      <sheetName val="农业提前告知"/>
      <sheetName val="教育事业费（总表）"/>
      <sheetName val="教育事业费（地市）"/>
      <sheetName val="教育事业费（本级）"/>
      <sheetName val="教育事业费（格尔木）"/>
      <sheetName val="教育事业费（高校）"/>
      <sheetName val="教育事业费（直属单位）"/>
      <sheetName val="gBu7AkVC"/>
      <sheetName val="Ma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Main"/>
      <sheetName val="Toolbox"/>
      <sheetName val="POWER ASSUMPTIONS"/>
      <sheetName val="Open"/>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Toolbox"/>
      <sheetName val="G.1R-Shou COP Gf"/>
      <sheetName val="SW-TEO"/>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eqpmad2"/>
      <sheetName val="SW-TEO"/>
      <sheetName val="Financ. Overview"/>
      <sheetName val="Toolbox"/>
      <sheetName val="G.1R-Shou COP Gf"/>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Toolbox"/>
      <sheetName val="eqpmad2"/>
      <sheetName val="POWER ASSUMPTIONS"/>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经建处"/>
      <sheetName val="行政政法处"/>
      <sheetName val="教科文处"/>
      <sheetName val="社保处"/>
      <sheetName val="修缮费项目"/>
      <sheetName val="信息化建设项目"/>
      <sheetName val="绩效目标审查扣减终表"/>
      <sheetName val="绩效目标审查扣减原表"/>
      <sheetName val="Sheet2"/>
      <sheetName val="第一书记情况表"/>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3.xml.rels><?xml version="1.0" encoding="UTF-8" standalone="yes"?>
<Relationships xmlns="http://schemas.openxmlformats.org/package/2006/relationships"><Relationship Id="rId9" Type="http://schemas.openxmlformats.org/officeDocument/2006/relationships/control" Target="../activeX/activeX6.xml"/><Relationship Id="rId8" Type="http://schemas.openxmlformats.org/officeDocument/2006/relationships/control" Target="../activeX/activeX5.xml"/><Relationship Id="rId7" Type="http://schemas.openxmlformats.org/officeDocument/2006/relationships/control" Target="../activeX/activeX4.xml"/><Relationship Id="rId6" Type="http://schemas.openxmlformats.org/officeDocument/2006/relationships/control" Target="../activeX/activeX3.xml"/><Relationship Id="rId5" Type="http://schemas.openxmlformats.org/officeDocument/2006/relationships/control" Target="../activeX/activeX2.xml"/><Relationship Id="rId4" Type="http://schemas.openxmlformats.org/officeDocument/2006/relationships/image" Target="../media/image1.wmf"/><Relationship Id="rId3" Type="http://schemas.openxmlformats.org/officeDocument/2006/relationships/control" Target="../activeX/activeX1.xml"/><Relationship Id="rId2" Type="http://schemas.openxmlformats.org/officeDocument/2006/relationships/vmlDrawing" Target="../drawings/vmlDrawing2.vml"/><Relationship Id="rId10" Type="http://schemas.openxmlformats.org/officeDocument/2006/relationships/control" Target="../activeX/activeX7.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5"/>
  </sheetPr>
  <dimension ref="A1:B106"/>
  <sheetViews>
    <sheetView workbookViewId="0">
      <selection activeCell="A17" sqref="A17"/>
    </sheetView>
  </sheetViews>
  <sheetFormatPr defaultColWidth="9" defaultRowHeight="14.25" customHeight="1" outlineLevelCol="1"/>
  <cols>
    <col min="1" max="1" width="24" customWidth="1"/>
    <col min="2" max="2" width="12" customWidth="1"/>
    <col min="3" max="3" width="9.5" customWidth="1"/>
    <col min="4" max="5" width="9" customWidth="1"/>
    <col min="6" max="6" width="20.5" customWidth="1"/>
    <col min="7" max="7" width="9" customWidth="1"/>
    <col min="8" max="8" width="31.6" customWidth="1"/>
    <col min="9" max="9" width="9" customWidth="1"/>
    <col min="10" max="10" width="18.4" customWidth="1"/>
  </cols>
  <sheetData>
    <row r="1" customHeight="1" spans="1:2">
      <c r="A1" t="s">
        <v>0</v>
      </c>
      <c r="B1" t="s">
        <v>1</v>
      </c>
    </row>
    <row r="2" customHeight="1" spans="1:2">
      <c r="A2" t="s">
        <v>2</v>
      </c>
      <c r="B2">
        <f>SUM(B3,B16,B34)</f>
        <v>107588.76</v>
      </c>
    </row>
    <row r="3" customHeight="1" spans="1:2">
      <c r="A3" t="s">
        <v>3</v>
      </c>
      <c r="B3">
        <f>SUM(B4:B15)</f>
        <v>39008.45</v>
      </c>
    </row>
    <row r="4" customHeight="1" spans="1:2">
      <c r="A4" t="s">
        <v>4</v>
      </c>
      <c r="B4">
        <v>6370.61</v>
      </c>
    </row>
    <row r="5" customHeight="1" spans="1:2">
      <c r="A5" t="s">
        <v>5</v>
      </c>
      <c r="B5">
        <v>1835.17</v>
      </c>
    </row>
    <row r="6" customHeight="1" spans="1:2">
      <c r="A6" t="s">
        <v>6</v>
      </c>
      <c r="B6">
        <v>7535.34</v>
      </c>
    </row>
    <row r="7" customHeight="1" spans="1:2">
      <c r="A7" t="s">
        <v>7</v>
      </c>
      <c r="B7">
        <v>3041.22</v>
      </c>
    </row>
    <row r="8" customHeight="1" spans="1:2">
      <c r="A8" t="s">
        <v>8</v>
      </c>
      <c r="B8">
        <v>629</v>
      </c>
    </row>
    <row r="9" customHeight="1" spans="1:2">
      <c r="A9" t="s">
        <v>9</v>
      </c>
      <c r="B9">
        <v>2959.53</v>
      </c>
    </row>
    <row r="10" customHeight="1" spans="1:2">
      <c r="A10" t="s">
        <v>10</v>
      </c>
      <c r="B10">
        <v>2246.67</v>
      </c>
    </row>
    <row r="11" customHeight="1" spans="1:2">
      <c r="A11" t="s">
        <v>11</v>
      </c>
      <c r="B11">
        <v>6037.15</v>
      </c>
    </row>
    <row r="12" customHeight="1" spans="1:2">
      <c r="A12" t="s">
        <v>12</v>
      </c>
      <c r="B12">
        <v>5135.11</v>
      </c>
    </row>
    <row r="13" customHeight="1" spans="1:2">
      <c r="A13" t="s">
        <v>13</v>
      </c>
      <c r="B13">
        <v>2244.47</v>
      </c>
    </row>
    <row r="14" customHeight="1" spans="1:2">
      <c r="A14" t="s">
        <v>14</v>
      </c>
      <c r="B14">
        <v>600</v>
      </c>
    </row>
    <row r="15" customHeight="1" spans="1:2">
      <c r="A15" t="s">
        <v>15</v>
      </c>
      <c r="B15">
        <v>374.18</v>
      </c>
    </row>
    <row r="16" customHeight="1" spans="1:2">
      <c r="A16" t="s">
        <v>16</v>
      </c>
      <c r="B16">
        <f>SUM(B17:B33)</f>
        <v>33587.56</v>
      </c>
    </row>
    <row r="17" customHeight="1" spans="1:2">
      <c r="A17" t="s">
        <v>17</v>
      </c>
      <c r="B17">
        <v>8254.04</v>
      </c>
    </row>
    <row r="18" customHeight="1" spans="1:2">
      <c r="A18" t="s">
        <v>18</v>
      </c>
      <c r="B18">
        <v>1092.91</v>
      </c>
    </row>
    <row r="19" customHeight="1" spans="1:2">
      <c r="A19" t="s">
        <v>19</v>
      </c>
      <c r="B19">
        <v>601.16</v>
      </c>
    </row>
    <row r="20" customHeight="1" spans="1:2">
      <c r="A20" t="s">
        <v>20</v>
      </c>
      <c r="B20">
        <v>3629.87</v>
      </c>
    </row>
    <row r="21" customHeight="1" spans="1:2">
      <c r="A21" t="s">
        <v>21</v>
      </c>
      <c r="B21">
        <v>721.1</v>
      </c>
    </row>
    <row r="22" customHeight="1" spans="1:2">
      <c r="A22" t="s">
        <v>22</v>
      </c>
      <c r="B22">
        <v>1083.97</v>
      </c>
    </row>
    <row r="23" customHeight="1" spans="1:2">
      <c r="A23" t="s">
        <v>23</v>
      </c>
      <c r="B23">
        <v>596.8</v>
      </c>
    </row>
    <row r="24" customHeight="1" spans="1:2">
      <c r="A24" t="s">
        <v>24</v>
      </c>
      <c r="B24">
        <v>6022.46</v>
      </c>
    </row>
    <row r="25" customHeight="1" spans="1:2">
      <c r="A25" t="s">
        <v>25</v>
      </c>
      <c r="B25">
        <v>1525.37</v>
      </c>
    </row>
    <row r="26" customHeight="1" spans="1:2">
      <c r="A26" t="s">
        <v>26</v>
      </c>
      <c r="B26">
        <v>305.07</v>
      </c>
    </row>
    <row r="27" customHeight="1" spans="1:2">
      <c r="A27" t="s">
        <v>27</v>
      </c>
      <c r="B27">
        <v>2170.78</v>
      </c>
    </row>
    <row r="28" customHeight="1" spans="1:2">
      <c r="A28" t="s">
        <v>28</v>
      </c>
      <c r="B28">
        <v>445.95</v>
      </c>
    </row>
    <row r="29" customHeight="1" spans="1:2">
      <c r="A29" t="s">
        <v>29</v>
      </c>
      <c r="B29">
        <v>197.24</v>
      </c>
    </row>
    <row r="30" customHeight="1" spans="1:2">
      <c r="A30" t="s">
        <v>30</v>
      </c>
      <c r="B30">
        <v>1397.24</v>
      </c>
    </row>
    <row r="31" customHeight="1" spans="1:2">
      <c r="A31" t="s">
        <v>31</v>
      </c>
      <c r="B31">
        <v>302.97</v>
      </c>
    </row>
    <row r="32" customHeight="1" spans="1:2">
      <c r="A32" t="s">
        <v>32</v>
      </c>
      <c r="B32">
        <v>744.61</v>
      </c>
    </row>
    <row r="33" spans="1:2">
      <c r="A33" t="s">
        <v>33</v>
      </c>
      <c r="B33">
        <v>4496.02</v>
      </c>
    </row>
    <row r="34" spans="1:2">
      <c r="A34" t="s">
        <v>34</v>
      </c>
      <c r="B34">
        <f>SUM(B35:B51)</f>
        <v>34992.75</v>
      </c>
    </row>
    <row r="35" spans="1:2">
      <c r="A35" t="s">
        <v>35</v>
      </c>
      <c r="B35">
        <v>3071.51</v>
      </c>
    </row>
    <row r="36" spans="1:2">
      <c r="A36" t="s">
        <v>36</v>
      </c>
      <c r="B36">
        <v>5798.9</v>
      </c>
    </row>
    <row r="37" spans="1:2">
      <c r="A37" t="s">
        <v>37</v>
      </c>
      <c r="B37">
        <v>3404.03</v>
      </c>
    </row>
    <row r="38" spans="1:2">
      <c r="A38" t="s">
        <v>38</v>
      </c>
      <c r="B38">
        <v>1595.05</v>
      </c>
    </row>
    <row r="39" spans="1:2">
      <c r="A39" t="s">
        <v>39</v>
      </c>
      <c r="B39">
        <v>1124.99</v>
      </c>
    </row>
    <row r="40" spans="1:2">
      <c r="A40" t="s">
        <v>40</v>
      </c>
      <c r="B40">
        <v>3368.25</v>
      </c>
    </row>
    <row r="41" spans="1:2">
      <c r="A41" t="s">
        <v>41</v>
      </c>
      <c r="B41">
        <v>1329.39</v>
      </c>
    </row>
    <row r="42" spans="1:2">
      <c r="A42" t="s">
        <v>42</v>
      </c>
      <c r="B42">
        <v>704.99</v>
      </c>
    </row>
    <row r="43" spans="1:2">
      <c r="A43" t="s">
        <v>43</v>
      </c>
      <c r="B43">
        <v>589.49</v>
      </c>
    </row>
    <row r="44" spans="1:2">
      <c r="A44" t="s">
        <v>44</v>
      </c>
      <c r="B44">
        <v>206</v>
      </c>
    </row>
    <row r="45" spans="1:2">
      <c r="A45" t="s">
        <v>45</v>
      </c>
      <c r="B45">
        <v>3116.13</v>
      </c>
    </row>
    <row r="46" spans="1:2">
      <c r="A46" t="s">
        <v>46</v>
      </c>
      <c r="B46">
        <v>2072.22</v>
      </c>
    </row>
    <row r="47" spans="1:2">
      <c r="A47" t="s">
        <v>47</v>
      </c>
      <c r="B47">
        <v>318.44</v>
      </c>
    </row>
    <row r="48" spans="1:2">
      <c r="A48" t="s">
        <v>48</v>
      </c>
      <c r="B48">
        <v>284.9</v>
      </c>
    </row>
    <row r="49" spans="1:2">
      <c r="A49" t="s">
        <v>49</v>
      </c>
      <c r="B49">
        <v>56.5</v>
      </c>
    </row>
    <row r="50" spans="1:2">
      <c r="A50" t="s">
        <v>50</v>
      </c>
      <c r="B50">
        <v>267.49</v>
      </c>
    </row>
    <row r="51" spans="1:2">
      <c r="A51" t="s">
        <v>51</v>
      </c>
      <c r="B51">
        <v>7684.47</v>
      </c>
    </row>
    <row r="52" spans="1:2">
      <c r="A52" t="s">
        <v>52</v>
      </c>
      <c r="B52">
        <f>SUM(B53:B63)</f>
        <v>1220544.22</v>
      </c>
    </row>
    <row r="53" spans="1:2">
      <c r="A53" t="s">
        <v>53</v>
      </c>
      <c r="B53">
        <v>111717.96</v>
      </c>
    </row>
    <row r="54" spans="1:2">
      <c r="A54" t="s">
        <v>54</v>
      </c>
      <c r="B54">
        <v>37871.28</v>
      </c>
    </row>
    <row r="55" spans="1:2">
      <c r="A55" t="s">
        <v>55</v>
      </c>
      <c r="B55">
        <v>1694.38</v>
      </c>
    </row>
    <row r="56" spans="1:2">
      <c r="A56" t="s">
        <v>56</v>
      </c>
      <c r="B56">
        <v>1007622.26</v>
      </c>
    </row>
    <row r="57" spans="1:2">
      <c r="A57" t="s">
        <v>57</v>
      </c>
      <c r="B57">
        <v>1988.44</v>
      </c>
    </row>
    <row r="58" spans="1:2">
      <c r="A58" t="s">
        <v>58</v>
      </c>
      <c r="B58">
        <v>1398.72</v>
      </c>
    </row>
    <row r="59" spans="1:2">
      <c r="A59" t="s">
        <v>59</v>
      </c>
      <c r="B59">
        <v>2419.1</v>
      </c>
    </row>
    <row r="60" spans="1:2">
      <c r="A60" t="s">
        <v>60</v>
      </c>
      <c r="B60">
        <v>950.73</v>
      </c>
    </row>
    <row r="61" spans="1:2">
      <c r="A61" t="s">
        <v>61</v>
      </c>
      <c r="B61">
        <v>14881.35</v>
      </c>
    </row>
    <row r="62" spans="1:2">
      <c r="A62" t="s">
        <v>62</v>
      </c>
      <c r="B62">
        <v>17000</v>
      </c>
    </row>
    <row r="63" spans="1:2">
      <c r="A63" t="s">
        <v>63</v>
      </c>
      <c r="B63">
        <v>23000</v>
      </c>
    </row>
    <row r="64" spans="1:2">
      <c r="A64" t="s">
        <v>64</v>
      </c>
      <c r="B64">
        <f>SUM(B65:B71)</f>
        <v>24511.02</v>
      </c>
    </row>
    <row r="65" spans="1:2">
      <c r="A65" t="s">
        <v>65</v>
      </c>
      <c r="B65">
        <v>255.96</v>
      </c>
    </row>
    <row r="66" spans="1:2">
      <c r="A66" t="s">
        <v>66</v>
      </c>
      <c r="B66">
        <v>1746.85</v>
      </c>
    </row>
    <row r="67" spans="1:2">
      <c r="A67" t="s">
        <v>67</v>
      </c>
      <c r="B67">
        <v>631.2</v>
      </c>
    </row>
    <row r="68" spans="1:2">
      <c r="A68" t="s">
        <v>68</v>
      </c>
      <c r="B68">
        <v>2139.91</v>
      </c>
    </row>
    <row r="69" spans="1:2">
      <c r="A69" t="s">
        <v>69</v>
      </c>
      <c r="B69">
        <v>1724.73</v>
      </c>
    </row>
    <row r="70" spans="1:2">
      <c r="A70" t="s">
        <v>70</v>
      </c>
      <c r="B70">
        <v>7012.37</v>
      </c>
    </row>
    <row r="71" spans="1:2">
      <c r="A71" t="s">
        <v>71</v>
      </c>
      <c r="B71">
        <v>11000</v>
      </c>
    </row>
    <row r="72" spans="1:2">
      <c r="A72" t="s">
        <v>72</v>
      </c>
      <c r="B72">
        <f>SUM(B73:B82)</f>
        <v>32464.25</v>
      </c>
    </row>
    <row r="73" spans="1:2">
      <c r="A73" t="s">
        <v>73</v>
      </c>
      <c r="B73">
        <v>10917.45</v>
      </c>
    </row>
    <row r="74" spans="1:2">
      <c r="A74" t="s">
        <v>74</v>
      </c>
      <c r="B74">
        <v>1143.5</v>
      </c>
    </row>
    <row r="75" spans="1:2">
      <c r="A75" t="s">
        <v>75</v>
      </c>
      <c r="B75">
        <v>224.2</v>
      </c>
    </row>
    <row r="76" spans="1:2">
      <c r="A76" t="s">
        <v>76</v>
      </c>
      <c r="B76">
        <v>19.9</v>
      </c>
    </row>
    <row r="77" spans="1:2">
      <c r="A77" t="s">
        <v>77</v>
      </c>
      <c r="B77">
        <v>3350.88</v>
      </c>
    </row>
    <row r="78" spans="1:2">
      <c r="A78" t="s">
        <v>78</v>
      </c>
      <c r="B78">
        <v>1270.61</v>
      </c>
    </row>
    <row r="79" spans="1:2">
      <c r="A79" t="s">
        <v>79</v>
      </c>
      <c r="B79">
        <v>796.61</v>
      </c>
    </row>
    <row r="80" spans="1:2">
      <c r="A80" t="s">
        <v>80</v>
      </c>
      <c r="B80">
        <v>277.67</v>
      </c>
    </row>
    <row r="81" spans="1:2">
      <c r="A81" t="s">
        <v>81</v>
      </c>
      <c r="B81">
        <v>1853.45</v>
      </c>
    </row>
    <row r="82" spans="1:2">
      <c r="A82" t="s">
        <v>82</v>
      </c>
      <c r="B82">
        <v>12609.98</v>
      </c>
    </row>
    <row r="83" spans="1:2">
      <c r="A83" t="s">
        <v>83</v>
      </c>
      <c r="B83">
        <f>SUM(B84:B90)</f>
        <v>23149.11</v>
      </c>
    </row>
    <row r="84" spans="1:2">
      <c r="A84" t="s">
        <v>84</v>
      </c>
      <c r="B84">
        <v>5604.03</v>
      </c>
    </row>
    <row r="85" spans="1:2">
      <c r="A85" t="s">
        <v>85</v>
      </c>
      <c r="B85">
        <v>1962.69</v>
      </c>
    </row>
    <row r="86" spans="1:2">
      <c r="A86" t="s">
        <v>86</v>
      </c>
      <c r="B86">
        <v>2330.33</v>
      </c>
    </row>
    <row r="87" spans="1:2">
      <c r="A87" t="s">
        <v>87</v>
      </c>
      <c r="B87">
        <v>2770.88</v>
      </c>
    </row>
    <row r="88" spans="1:2">
      <c r="A88" t="s">
        <v>88</v>
      </c>
      <c r="B88">
        <v>743.52</v>
      </c>
    </row>
    <row r="89" spans="1:2">
      <c r="A89" t="s">
        <v>89</v>
      </c>
      <c r="B89">
        <v>7022.42</v>
      </c>
    </row>
    <row r="90" spans="1:2">
      <c r="A90" t="s">
        <v>90</v>
      </c>
      <c r="B90">
        <v>2715.24</v>
      </c>
    </row>
    <row r="91" spans="1:2">
      <c r="A91" t="s">
        <v>91</v>
      </c>
      <c r="B91">
        <f>SUM(B92:B106)</f>
        <v>164075.45</v>
      </c>
    </row>
    <row r="92" spans="1:2">
      <c r="A92" t="s">
        <v>92</v>
      </c>
      <c r="B92">
        <f>495.06-18</f>
        <v>477.06</v>
      </c>
    </row>
    <row r="93" spans="1:2">
      <c r="A93" t="s">
        <v>93</v>
      </c>
      <c r="B93">
        <v>3013.02</v>
      </c>
    </row>
    <row r="94" spans="1:2">
      <c r="A94" t="s">
        <v>94</v>
      </c>
      <c r="B94">
        <v>2799.65</v>
      </c>
    </row>
    <row r="95" spans="1:2">
      <c r="A95" t="s">
        <v>95</v>
      </c>
      <c r="B95">
        <v>3241.46</v>
      </c>
    </row>
    <row r="96" spans="1:2">
      <c r="A96" t="s">
        <v>96</v>
      </c>
      <c r="B96">
        <v>35136.03</v>
      </c>
    </row>
    <row r="97" spans="1:2">
      <c r="A97" t="s">
        <v>97</v>
      </c>
      <c r="B97">
        <v>251</v>
      </c>
    </row>
    <row r="98" spans="1:2">
      <c r="A98" t="s">
        <v>98</v>
      </c>
      <c r="B98">
        <v>1568.11</v>
      </c>
    </row>
    <row r="99" spans="1:2">
      <c r="A99" t="s">
        <v>99</v>
      </c>
      <c r="B99">
        <v>1155.37</v>
      </c>
    </row>
    <row r="100" spans="1:2">
      <c r="A100" t="s">
        <v>100</v>
      </c>
      <c r="B100">
        <v>796.83</v>
      </c>
    </row>
    <row r="101" spans="1:2">
      <c r="A101" t="s">
        <v>101</v>
      </c>
      <c r="B101">
        <v>782.32</v>
      </c>
    </row>
    <row r="102" spans="1:2">
      <c r="A102" t="s">
        <v>102</v>
      </c>
      <c r="B102">
        <v>1076.98</v>
      </c>
    </row>
    <row r="103" spans="1:2">
      <c r="A103" t="s">
        <v>103</v>
      </c>
      <c r="B103">
        <v>301.01</v>
      </c>
    </row>
    <row r="104" spans="1:2">
      <c r="A104" t="s">
        <v>104</v>
      </c>
      <c r="B104">
        <v>255.61</v>
      </c>
    </row>
    <row r="105" spans="1:2">
      <c r="A105" t="s">
        <v>105</v>
      </c>
      <c r="B105">
        <v>20261</v>
      </c>
    </row>
    <row r="106" spans="1:2">
      <c r="A106" t="s">
        <v>106</v>
      </c>
      <c r="B106">
        <v>92960</v>
      </c>
    </row>
  </sheetData>
  <pageMargins left="0.697916666666667" right="0.697916666666667" top="0.75" bottom="0.75" header="0.3" footer="0.3"/>
  <pageSetup paperSize="9" firstPageNumber="4294963191"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8"/>
  <sheetViews>
    <sheetView workbookViewId="0">
      <selection activeCell="C7" sqref="C7:C8"/>
    </sheetView>
  </sheetViews>
  <sheetFormatPr defaultColWidth="9" defaultRowHeight="14.25" outlineLevelRow="7"/>
  <cols>
    <col min="1" max="1" width="20.7" style="193" customWidth="1"/>
    <col min="2" max="2" width="12.5" style="193" customWidth="1"/>
    <col min="3" max="3" width="13.2" style="193" customWidth="1"/>
    <col min="4" max="4" width="9.7" style="193" customWidth="1"/>
    <col min="5" max="5" width="8.5" style="193" customWidth="1"/>
    <col min="6" max="7" width="12.5" style="193" customWidth="1"/>
    <col min="8" max="8" width="9.7" style="193" customWidth="1"/>
    <col min="9" max="9" width="8.5" style="193" customWidth="1"/>
    <col min="10" max="11" width="12.5" style="193" customWidth="1"/>
    <col min="12" max="12" width="9.7" style="193" customWidth="1"/>
    <col min="13" max="13" width="8.5" style="193" customWidth="1"/>
    <col min="14" max="15" width="12.5" style="193" customWidth="1"/>
    <col min="16" max="16" width="9.7" style="193" customWidth="1"/>
    <col min="17" max="17" width="10.7" style="193" customWidth="1"/>
    <col min="18" max="256" width="9" style="193"/>
    <col min="257" max="257" width="20.7" style="193" customWidth="1"/>
    <col min="258" max="259" width="12.5" style="193" customWidth="1"/>
    <col min="260" max="260" width="9.7" style="193" customWidth="1"/>
    <col min="261" max="261" width="8.5" style="193" customWidth="1"/>
    <col min="262" max="263" width="12.5" style="193" customWidth="1"/>
    <col min="264" max="264" width="9.7" style="193" customWidth="1"/>
    <col min="265" max="265" width="8.5" style="193" customWidth="1"/>
    <col min="266" max="267" width="12.5" style="193" customWidth="1"/>
    <col min="268" max="268" width="9.7" style="193" customWidth="1"/>
    <col min="269" max="269" width="8.5" style="193" customWidth="1"/>
    <col min="270" max="271" width="12.5" style="193" customWidth="1"/>
    <col min="272" max="272" width="9.7" style="193" customWidth="1"/>
    <col min="273" max="273" width="10.7" style="193" customWidth="1"/>
    <col min="274" max="512" width="9" style="193"/>
    <col min="513" max="513" width="20.7" style="193" customWidth="1"/>
    <col min="514" max="515" width="12.5" style="193" customWidth="1"/>
    <col min="516" max="516" width="9.7" style="193" customWidth="1"/>
    <col min="517" max="517" width="8.5" style="193" customWidth="1"/>
    <col min="518" max="519" width="12.5" style="193" customWidth="1"/>
    <col min="520" max="520" width="9.7" style="193" customWidth="1"/>
    <col min="521" max="521" width="8.5" style="193" customWidth="1"/>
    <col min="522" max="523" width="12.5" style="193" customWidth="1"/>
    <col min="524" max="524" width="9.7" style="193" customWidth="1"/>
    <col min="525" max="525" width="8.5" style="193" customWidth="1"/>
    <col min="526" max="527" width="12.5" style="193" customWidth="1"/>
    <col min="528" max="528" width="9.7" style="193" customWidth="1"/>
    <col min="529" max="529" width="10.7" style="193" customWidth="1"/>
    <col min="530" max="768" width="9" style="193"/>
    <col min="769" max="769" width="20.7" style="193" customWidth="1"/>
    <col min="770" max="771" width="12.5" style="193" customWidth="1"/>
    <col min="772" max="772" width="9.7" style="193" customWidth="1"/>
    <col min="773" max="773" width="8.5" style="193" customWidth="1"/>
    <col min="774" max="775" width="12.5" style="193" customWidth="1"/>
    <col min="776" max="776" width="9.7" style="193" customWidth="1"/>
    <col min="777" max="777" width="8.5" style="193" customWidth="1"/>
    <col min="778" max="779" width="12.5" style="193" customWidth="1"/>
    <col min="780" max="780" width="9.7" style="193" customWidth="1"/>
    <col min="781" max="781" width="8.5" style="193" customWidth="1"/>
    <col min="782" max="783" width="12.5" style="193" customWidth="1"/>
    <col min="784" max="784" width="9.7" style="193" customWidth="1"/>
    <col min="785" max="785" width="10.7" style="193" customWidth="1"/>
    <col min="786" max="1024" width="9" style="193"/>
    <col min="1025" max="1025" width="20.7" style="193" customWidth="1"/>
    <col min="1026" max="1027" width="12.5" style="193" customWidth="1"/>
    <col min="1028" max="1028" width="9.7" style="193" customWidth="1"/>
    <col min="1029" max="1029" width="8.5" style="193" customWidth="1"/>
    <col min="1030" max="1031" width="12.5" style="193" customWidth="1"/>
    <col min="1032" max="1032" width="9.7" style="193" customWidth="1"/>
    <col min="1033" max="1033" width="8.5" style="193" customWidth="1"/>
    <col min="1034" max="1035" width="12.5" style="193" customWidth="1"/>
    <col min="1036" max="1036" width="9.7" style="193" customWidth="1"/>
    <col min="1037" max="1037" width="8.5" style="193" customWidth="1"/>
    <col min="1038" max="1039" width="12.5" style="193" customWidth="1"/>
    <col min="1040" max="1040" width="9.7" style="193" customWidth="1"/>
    <col min="1041" max="1041" width="10.7" style="193" customWidth="1"/>
    <col min="1042" max="1280" width="9" style="193"/>
    <col min="1281" max="1281" width="20.7" style="193" customWidth="1"/>
    <col min="1282" max="1283" width="12.5" style="193" customWidth="1"/>
    <col min="1284" max="1284" width="9.7" style="193" customWidth="1"/>
    <col min="1285" max="1285" width="8.5" style="193" customWidth="1"/>
    <col min="1286" max="1287" width="12.5" style="193" customWidth="1"/>
    <col min="1288" max="1288" width="9.7" style="193" customWidth="1"/>
    <col min="1289" max="1289" width="8.5" style="193" customWidth="1"/>
    <col min="1290" max="1291" width="12.5" style="193" customWidth="1"/>
    <col min="1292" max="1292" width="9.7" style="193" customWidth="1"/>
    <col min="1293" max="1293" width="8.5" style="193" customWidth="1"/>
    <col min="1294" max="1295" width="12.5" style="193" customWidth="1"/>
    <col min="1296" max="1296" width="9.7" style="193" customWidth="1"/>
    <col min="1297" max="1297" width="10.7" style="193" customWidth="1"/>
    <col min="1298" max="1536" width="9" style="193"/>
    <col min="1537" max="1537" width="20.7" style="193" customWidth="1"/>
    <col min="1538" max="1539" width="12.5" style="193" customWidth="1"/>
    <col min="1540" max="1540" width="9.7" style="193" customWidth="1"/>
    <col min="1541" max="1541" width="8.5" style="193" customWidth="1"/>
    <col min="1542" max="1543" width="12.5" style="193" customWidth="1"/>
    <col min="1544" max="1544" width="9.7" style="193" customWidth="1"/>
    <col min="1545" max="1545" width="8.5" style="193" customWidth="1"/>
    <col min="1546" max="1547" width="12.5" style="193" customWidth="1"/>
    <col min="1548" max="1548" width="9.7" style="193" customWidth="1"/>
    <col min="1549" max="1549" width="8.5" style="193" customWidth="1"/>
    <col min="1550" max="1551" width="12.5" style="193" customWidth="1"/>
    <col min="1552" max="1552" width="9.7" style="193" customWidth="1"/>
    <col min="1553" max="1553" width="10.7" style="193" customWidth="1"/>
    <col min="1554" max="1792" width="9" style="193"/>
    <col min="1793" max="1793" width="20.7" style="193" customWidth="1"/>
    <col min="1794" max="1795" width="12.5" style="193" customWidth="1"/>
    <col min="1796" max="1796" width="9.7" style="193" customWidth="1"/>
    <col min="1797" max="1797" width="8.5" style="193" customWidth="1"/>
    <col min="1798" max="1799" width="12.5" style="193" customWidth="1"/>
    <col min="1800" max="1800" width="9.7" style="193" customWidth="1"/>
    <col min="1801" max="1801" width="8.5" style="193" customWidth="1"/>
    <col min="1802" max="1803" width="12.5" style="193" customWidth="1"/>
    <col min="1804" max="1804" width="9.7" style="193" customWidth="1"/>
    <col min="1805" max="1805" width="8.5" style="193" customWidth="1"/>
    <col min="1806" max="1807" width="12.5" style="193" customWidth="1"/>
    <col min="1808" max="1808" width="9.7" style="193" customWidth="1"/>
    <col min="1809" max="1809" width="10.7" style="193" customWidth="1"/>
    <col min="1810" max="2048" width="9" style="193"/>
    <col min="2049" max="2049" width="20.7" style="193" customWidth="1"/>
    <col min="2050" max="2051" width="12.5" style="193" customWidth="1"/>
    <col min="2052" max="2052" width="9.7" style="193" customWidth="1"/>
    <col min="2053" max="2053" width="8.5" style="193" customWidth="1"/>
    <col min="2054" max="2055" width="12.5" style="193" customWidth="1"/>
    <col min="2056" max="2056" width="9.7" style="193" customWidth="1"/>
    <col min="2057" max="2057" width="8.5" style="193" customWidth="1"/>
    <col min="2058" max="2059" width="12.5" style="193" customWidth="1"/>
    <col min="2060" max="2060" width="9.7" style="193" customWidth="1"/>
    <col min="2061" max="2061" width="8.5" style="193" customWidth="1"/>
    <col min="2062" max="2063" width="12.5" style="193" customWidth="1"/>
    <col min="2064" max="2064" width="9.7" style="193" customWidth="1"/>
    <col min="2065" max="2065" width="10.7" style="193" customWidth="1"/>
    <col min="2066" max="2304" width="9" style="193"/>
    <col min="2305" max="2305" width="20.7" style="193" customWidth="1"/>
    <col min="2306" max="2307" width="12.5" style="193" customWidth="1"/>
    <col min="2308" max="2308" width="9.7" style="193" customWidth="1"/>
    <col min="2309" max="2309" width="8.5" style="193" customWidth="1"/>
    <col min="2310" max="2311" width="12.5" style="193" customWidth="1"/>
    <col min="2312" max="2312" width="9.7" style="193" customWidth="1"/>
    <col min="2313" max="2313" width="8.5" style="193" customWidth="1"/>
    <col min="2314" max="2315" width="12.5" style="193" customWidth="1"/>
    <col min="2316" max="2316" width="9.7" style="193" customWidth="1"/>
    <col min="2317" max="2317" width="8.5" style="193" customWidth="1"/>
    <col min="2318" max="2319" width="12.5" style="193" customWidth="1"/>
    <col min="2320" max="2320" width="9.7" style="193" customWidth="1"/>
    <col min="2321" max="2321" width="10.7" style="193" customWidth="1"/>
    <col min="2322" max="2560" width="9" style="193"/>
    <col min="2561" max="2561" width="20.7" style="193" customWidth="1"/>
    <col min="2562" max="2563" width="12.5" style="193" customWidth="1"/>
    <col min="2564" max="2564" width="9.7" style="193" customWidth="1"/>
    <col min="2565" max="2565" width="8.5" style="193" customWidth="1"/>
    <col min="2566" max="2567" width="12.5" style="193" customWidth="1"/>
    <col min="2568" max="2568" width="9.7" style="193" customWidth="1"/>
    <col min="2569" max="2569" width="8.5" style="193" customWidth="1"/>
    <col min="2570" max="2571" width="12.5" style="193" customWidth="1"/>
    <col min="2572" max="2572" width="9.7" style="193" customWidth="1"/>
    <col min="2573" max="2573" width="8.5" style="193" customWidth="1"/>
    <col min="2574" max="2575" width="12.5" style="193" customWidth="1"/>
    <col min="2576" max="2576" width="9.7" style="193" customWidth="1"/>
    <col min="2577" max="2577" width="10.7" style="193" customWidth="1"/>
    <col min="2578" max="2816" width="9" style="193"/>
    <col min="2817" max="2817" width="20.7" style="193" customWidth="1"/>
    <col min="2818" max="2819" width="12.5" style="193" customWidth="1"/>
    <col min="2820" max="2820" width="9.7" style="193" customWidth="1"/>
    <col min="2821" max="2821" width="8.5" style="193" customWidth="1"/>
    <col min="2822" max="2823" width="12.5" style="193" customWidth="1"/>
    <col min="2824" max="2824" width="9.7" style="193" customWidth="1"/>
    <col min="2825" max="2825" width="8.5" style="193" customWidth="1"/>
    <col min="2826" max="2827" width="12.5" style="193" customWidth="1"/>
    <col min="2828" max="2828" width="9.7" style="193" customWidth="1"/>
    <col min="2829" max="2829" width="8.5" style="193" customWidth="1"/>
    <col min="2830" max="2831" width="12.5" style="193" customWidth="1"/>
    <col min="2832" max="2832" width="9.7" style="193" customWidth="1"/>
    <col min="2833" max="2833" width="10.7" style="193" customWidth="1"/>
    <col min="2834" max="3072" width="9" style="193"/>
    <col min="3073" max="3073" width="20.7" style="193" customWidth="1"/>
    <col min="3074" max="3075" width="12.5" style="193" customWidth="1"/>
    <col min="3076" max="3076" width="9.7" style="193" customWidth="1"/>
    <col min="3077" max="3077" width="8.5" style="193" customWidth="1"/>
    <col min="3078" max="3079" width="12.5" style="193" customWidth="1"/>
    <col min="3080" max="3080" width="9.7" style="193" customWidth="1"/>
    <col min="3081" max="3081" width="8.5" style="193" customWidth="1"/>
    <col min="3082" max="3083" width="12.5" style="193" customWidth="1"/>
    <col min="3084" max="3084" width="9.7" style="193" customWidth="1"/>
    <col min="3085" max="3085" width="8.5" style="193" customWidth="1"/>
    <col min="3086" max="3087" width="12.5" style="193" customWidth="1"/>
    <col min="3088" max="3088" width="9.7" style="193" customWidth="1"/>
    <col min="3089" max="3089" width="10.7" style="193" customWidth="1"/>
    <col min="3090" max="3328" width="9" style="193"/>
    <col min="3329" max="3329" width="20.7" style="193" customWidth="1"/>
    <col min="3330" max="3331" width="12.5" style="193" customWidth="1"/>
    <col min="3332" max="3332" width="9.7" style="193" customWidth="1"/>
    <col min="3333" max="3333" width="8.5" style="193" customWidth="1"/>
    <col min="3334" max="3335" width="12.5" style="193" customWidth="1"/>
    <col min="3336" max="3336" width="9.7" style="193" customWidth="1"/>
    <col min="3337" max="3337" width="8.5" style="193" customWidth="1"/>
    <col min="3338" max="3339" width="12.5" style="193" customWidth="1"/>
    <col min="3340" max="3340" width="9.7" style="193" customWidth="1"/>
    <col min="3341" max="3341" width="8.5" style="193" customWidth="1"/>
    <col min="3342" max="3343" width="12.5" style="193" customWidth="1"/>
    <col min="3344" max="3344" width="9.7" style="193" customWidth="1"/>
    <col min="3345" max="3345" width="10.7" style="193" customWidth="1"/>
    <col min="3346" max="3584" width="9" style="193"/>
    <col min="3585" max="3585" width="20.7" style="193" customWidth="1"/>
    <col min="3586" max="3587" width="12.5" style="193" customWidth="1"/>
    <col min="3588" max="3588" width="9.7" style="193" customWidth="1"/>
    <col min="3589" max="3589" width="8.5" style="193" customWidth="1"/>
    <col min="3590" max="3591" width="12.5" style="193" customWidth="1"/>
    <col min="3592" max="3592" width="9.7" style="193" customWidth="1"/>
    <col min="3593" max="3593" width="8.5" style="193" customWidth="1"/>
    <col min="3594" max="3595" width="12.5" style="193" customWidth="1"/>
    <col min="3596" max="3596" width="9.7" style="193" customWidth="1"/>
    <col min="3597" max="3597" width="8.5" style="193" customWidth="1"/>
    <col min="3598" max="3599" width="12.5" style="193" customWidth="1"/>
    <col min="3600" max="3600" width="9.7" style="193" customWidth="1"/>
    <col min="3601" max="3601" width="10.7" style="193" customWidth="1"/>
    <col min="3602" max="3840" width="9" style="193"/>
    <col min="3841" max="3841" width="20.7" style="193" customWidth="1"/>
    <col min="3842" max="3843" width="12.5" style="193" customWidth="1"/>
    <col min="3844" max="3844" width="9.7" style="193" customWidth="1"/>
    <col min="3845" max="3845" width="8.5" style="193" customWidth="1"/>
    <col min="3846" max="3847" width="12.5" style="193" customWidth="1"/>
    <col min="3848" max="3848" width="9.7" style="193" customWidth="1"/>
    <col min="3849" max="3849" width="8.5" style="193" customWidth="1"/>
    <col min="3850" max="3851" width="12.5" style="193" customWidth="1"/>
    <col min="3852" max="3852" width="9.7" style="193" customWidth="1"/>
    <col min="3853" max="3853" width="8.5" style="193" customWidth="1"/>
    <col min="3854" max="3855" width="12.5" style="193" customWidth="1"/>
    <col min="3856" max="3856" width="9.7" style="193" customWidth="1"/>
    <col min="3857" max="3857" width="10.7" style="193" customWidth="1"/>
    <col min="3858" max="4096" width="9" style="193"/>
    <col min="4097" max="4097" width="20.7" style="193" customWidth="1"/>
    <col min="4098" max="4099" width="12.5" style="193" customWidth="1"/>
    <col min="4100" max="4100" width="9.7" style="193" customWidth="1"/>
    <col min="4101" max="4101" width="8.5" style="193" customWidth="1"/>
    <col min="4102" max="4103" width="12.5" style="193" customWidth="1"/>
    <col min="4104" max="4104" width="9.7" style="193" customWidth="1"/>
    <col min="4105" max="4105" width="8.5" style="193" customWidth="1"/>
    <col min="4106" max="4107" width="12.5" style="193" customWidth="1"/>
    <col min="4108" max="4108" width="9.7" style="193" customWidth="1"/>
    <col min="4109" max="4109" width="8.5" style="193" customWidth="1"/>
    <col min="4110" max="4111" width="12.5" style="193" customWidth="1"/>
    <col min="4112" max="4112" width="9.7" style="193" customWidth="1"/>
    <col min="4113" max="4113" width="10.7" style="193" customWidth="1"/>
    <col min="4114" max="4352" width="9" style="193"/>
    <col min="4353" max="4353" width="20.7" style="193" customWidth="1"/>
    <col min="4354" max="4355" width="12.5" style="193" customWidth="1"/>
    <col min="4356" max="4356" width="9.7" style="193" customWidth="1"/>
    <col min="4357" max="4357" width="8.5" style="193" customWidth="1"/>
    <col min="4358" max="4359" width="12.5" style="193" customWidth="1"/>
    <col min="4360" max="4360" width="9.7" style="193" customWidth="1"/>
    <col min="4361" max="4361" width="8.5" style="193" customWidth="1"/>
    <col min="4362" max="4363" width="12.5" style="193" customWidth="1"/>
    <col min="4364" max="4364" width="9.7" style="193" customWidth="1"/>
    <col min="4365" max="4365" width="8.5" style="193" customWidth="1"/>
    <col min="4366" max="4367" width="12.5" style="193" customWidth="1"/>
    <col min="4368" max="4368" width="9.7" style="193" customWidth="1"/>
    <col min="4369" max="4369" width="10.7" style="193" customWidth="1"/>
    <col min="4370" max="4608" width="9" style="193"/>
    <col min="4609" max="4609" width="20.7" style="193" customWidth="1"/>
    <col min="4610" max="4611" width="12.5" style="193" customWidth="1"/>
    <col min="4612" max="4612" width="9.7" style="193" customWidth="1"/>
    <col min="4613" max="4613" width="8.5" style="193" customWidth="1"/>
    <col min="4614" max="4615" width="12.5" style="193" customWidth="1"/>
    <col min="4616" max="4616" width="9.7" style="193" customWidth="1"/>
    <col min="4617" max="4617" width="8.5" style="193" customWidth="1"/>
    <col min="4618" max="4619" width="12.5" style="193" customWidth="1"/>
    <col min="4620" max="4620" width="9.7" style="193" customWidth="1"/>
    <col min="4621" max="4621" width="8.5" style="193" customWidth="1"/>
    <col min="4622" max="4623" width="12.5" style="193" customWidth="1"/>
    <col min="4624" max="4624" width="9.7" style="193" customWidth="1"/>
    <col min="4625" max="4625" width="10.7" style="193" customWidth="1"/>
    <col min="4626" max="4864" width="9" style="193"/>
    <col min="4865" max="4865" width="20.7" style="193" customWidth="1"/>
    <col min="4866" max="4867" width="12.5" style="193" customWidth="1"/>
    <col min="4868" max="4868" width="9.7" style="193" customWidth="1"/>
    <col min="4869" max="4869" width="8.5" style="193" customWidth="1"/>
    <col min="4870" max="4871" width="12.5" style="193" customWidth="1"/>
    <col min="4872" max="4872" width="9.7" style="193" customWidth="1"/>
    <col min="4873" max="4873" width="8.5" style="193" customWidth="1"/>
    <col min="4874" max="4875" width="12.5" style="193" customWidth="1"/>
    <col min="4876" max="4876" width="9.7" style="193" customWidth="1"/>
    <col min="4877" max="4877" width="8.5" style="193" customWidth="1"/>
    <col min="4878" max="4879" width="12.5" style="193" customWidth="1"/>
    <col min="4880" max="4880" width="9.7" style="193" customWidth="1"/>
    <col min="4881" max="4881" width="10.7" style="193" customWidth="1"/>
    <col min="4882" max="5120" width="9" style="193"/>
    <col min="5121" max="5121" width="20.7" style="193" customWidth="1"/>
    <col min="5122" max="5123" width="12.5" style="193" customWidth="1"/>
    <col min="5124" max="5124" width="9.7" style="193" customWidth="1"/>
    <col min="5125" max="5125" width="8.5" style="193" customWidth="1"/>
    <col min="5126" max="5127" width="12.5" style="193" customWidth="1"/>
    <col min="5128" max="5128" width="9.7" style="193" customWidth="1"/>
    <col min="5129" max="5129" width="8.5" style="193" customWidth="1"/>
    <col min="5130" max="5131" width="12.5" style="193" customWidth="1"/>
    <col min="5132" max="5132" width="9.7" style="193" customWidth="1"/>
    <col min="5133" max="5133" width="8.5" style="193" customWidth="1"/>
    <col min="5134" max="5135" width="12.5" style="193" customWidth="1"/>
    <col min="5136" max="5136" width="9.7" style="193" customWidth="1"/>
    <col min="5137" max="5137" width="10.7" style="193" customWidth="1"/>
    <col min="5138" max="5376" width="9" style="193"/>
    <col min="5377" max="5377" width="20.7" style="193" customWidth="1"/>
    <col min="5378" max="5379" width="12.5" style="193" customWidth="1"/>
    <col min="5380" max="5380" width="9.7" style="193" customWidth="1"/>
    <col min="5381" max="5381" width="8.5" style="193" customWidth="1"/>
    <col min="5382" max="5383" width="12.5" style="193" customWidth="1"/>
    <col min="5384" max="5384" width="9.7" style="193" customWidth="1"/>
    <col min="5385" max="5385" width="8.5" style="193" customWidth="1"/>
    <col min="5386" max="5387" width="12.5" style="193" customWidth="1"/>
    <col min="5388" max="5388" width="9.7" style="193" customWidth="1"/>
    <col min="5389" max="5389" width="8.5" style="193" customWidth="1"/>
    <col min="5390" max="5391" width="12.5" style="193" customWidth="1"/>
    <col min="5392" max="5392" width="9.7" style="193" customWidth="1"/>
    <col min="5393" max="5393" width="10.7" style="193" customWidth="1"/>
    <col min="5394" max="5632" width="9" style="193"/>
    <col min="5633" max="5633" width="20.7" style="193" customWidth="1"/>
    <col min="5634" max="5635" width="12.5" style="193" customWidth="1"/>
    <col min="5636" max="5636" width="9.7" style="193" customWidth="1"/>
    <col min="5637" max="5637" width="8.5" style="193" customWidth="1"/>
    <col min="5638" max="5639" width="12.5" style="193" customWidth="1"/>
    <col min="5640" max="5640" width="9.7" style="193" customWidth="1"/>
    <col min="5641" max="5641" width="8.5" style="193" customWidth="1"/>
    <col min="5642" max="5643" width="12.5" style="193" customWidth="1"/>
    <col min="5644" max="5644" width="9.7" style="193" customWidth="1"/>
    <col min="5645" max="5645" width="8.5" style="193" customWidth="1"/>
    <col min="5646" max="5647" width="12.5" style="193" customWidth="1"/>
    <col min="5648" max="5648" width="9.7" style="193" customWidth="1"/>
    <col min="5649" max="5649" width="10.7" style="193" customWidth="1"/>
    <col min="5650" max="5888" width="9" style="193"/>
    <col min="5889" max="5889" width="20.7" style="193" customWidth="1"/>
    <col min="5890" max="5891" width="12.5" style="193" customWidth="1"/>
    <col min="5892" max="5892" width="9.7" style="193" customWidth="1"/>
    <col min="5893" max="5893" width="8.5" style="193" customWidth="1"/>
    <col min="5894" max="5895" width="12.5" style="193" customWidth="1"/>
    <col min="5896" max="5896" width="9.7" style="193" customWidth="1"/>
    <col min="5897" max="5897" width="8.5" style="193" customWidth="1"/>
    <col min="5898" max="5899" width="12.5" style="193" customWidth="1"/>
    <col min="5900" max="5900" width="9.7" style="193" customWidth="1"/>
    <col min="5901" max="5901" width="8.5" style="193" customWidth="1"/>
    <col min="5902" max="5903" width="12.5" style="193" customWidth="1"/>
    <col min="5904" max="5904" width="9.7" style="193" customWidth="1"/>
    <col min="5905" max="5905" width="10.7" style="193" customWidth="1"/>
    <col min="5906" max="6144" width="9" style="193"/>
    <col min="6145" max="6145" width="20.7" style="193" customWidth="1"/>
    <col min="6146" max="6147" width="12.5" style="193" customWidth="1"/>
    <col min="6148" max="6148" width="9.7" style="193" customWidth="1"/>
    <col min="6149" max="6149" width="8.5" style="193" customWidth="1"/>
    <col min="6150" max="6151" width="12.5" style="193" customWidth="1"/>
    <col min="6152" max="6152" width="9.7" style="193" customWidth="1"/>
    <col min="6153" max="6153" width="8.5" style="193" customWidth="1"/>
    <col min="6154" max="6155" width="12.5" style="193" customWidth="1"/>
    <col min="6156" max="6156" width="9.7" style="193" customWidth="1"/>
    <col min="6157" max="6157" width="8.5" style="193" customWidth="1"/>
    <col min="6158" max="6159" width="12.5" style="193" customWidth="1"/>
    <col min="6160" max="6160" width="9.7" style="193" customWidth="1"/>
    <col min="6161" max="6161" width="10.7" style="193" customWidth="1"/>
    <col min="6162" max="6400" width="9" style="193"/>
    <col min="6401" max="6401" width="20.7" style="193" customWidth="1"/>
    <col min="6402" max="6403" width="12.5" style="193" customWidth="1"/>
    <col min="6404" max="6404" width="9.7" style="193" customWidth="1"/>
    <col min="6405" max="6405" width="8.5" style="193" customWidth="1"/>
    <col min="6406" max="6407" width="12.5" style="193" customWidth="1"/>
    <col min="6408" max="6408" width="9.7" style="193" customWidth="1"/>
    <col min="6409" max="6409" width="8.5" style="193" customWidth="1"/>
    <col min="6410" max="6411" width="12.5" style="193" customWidth="1"/>
    <col min="6412" max="6412" width="9.7" style="193" customWidth="1"/>
    <col min="6413" max="6413" width="8.5" style="193" customWidth="1"/>
    <col min="6414" max="6415" width="12.5" style="193" customWidth="1"/>
    <col min="6416" max="6416" width="9.7" style="193" customWidth="1"/>
    <col min="6417" max="6417" width="10.7" style="193" customWidth="1"/>
    <col min="6418" max="6656" width="9" style="193"/>
    <col min="6657" max="6657" width="20.7" style="193" customWidth="1"/>
    <col min="6658" max="6659" width="12.5" style="193" customWidth="1"/>
    <col min="6660" max="6660" width="9.7" style="193" customWidth="1"/>
    <col min="6661" max="6661" width="8.5" style="193" customWidth="1"/>
    <col min="6662" max="6663" width="12.5" style="193" customWidth="1"/>
    <col min="6664" max="6664" width="9.7" style="193" customWidth="1"/>
    <col min="6665" max="6665" width="8.5" style="193" customWidth="1"/>
    <col min="6666" max="6667" width="12.5" style="193" customWidth="1"/>
    <col min="6668" max="6668" width="9.7" style="193" customWidth="1"/>
    <col min="6669" max="6669" width="8.5" style="193" customWidth="1"/>
    <col min="6670" max="6671" width="12.5" style="193" customWidth="1"/>
    <col min="6672" max="6672" width="9.7" style="193" customWidth="1"/>
    <col min="6673" max="6673" width="10.7" style="193" customWidth="1"/>
    <col min="6674" max="6912" width="9" style="193"/>
    <col min="6913" max="6913" width="20.7" style="193" customWidth="1"/>
    <col min="6914" max="6915" width="12.5" style="193" customWidth="1"/>
    <col min="6916" max="6916" width="9.7" style="193" customWidth="1"/>
    <col min="6917" max="6917" width="8.5" style="193" customWidth="1"/>
    <col min="6918" max="6919" width="12.5" style="193" customWidth="1"/>
    <col min="6920" max="6920" width="9.7" style="193" customWidth="1"/>
    <col min="6921" max="6921" width="8.5" style="193" customWidth="1"/>
    <col min="6922" max="6923" width="12.5" style="193" customWidth="1"/>
    <col min="6924" max="6924" width="9.7" style="193" customWidth="1"/>
    <col min="6925" max="6925" width="8.5" style="193" customWidth="1"/>
    <col min="6926" max="6927" width="12.5" style="193" customWidth="1"/>
    <col min="6928" max="6928" width="9.7" style="193" customWidth="1"/>
    <col min="6929" max="6929" width="10.7" style="193" customWidth="1"/>
    <col min="6930" max="7168" width="9" style="193"/>
    <col min="7169" max="7169" width="20.7" style="193" customWidth="1"/>
    <col min="7170" max="7171" width="12.5" style="193" customWidth="1"/>
    <col min="7172" max="7172" width="9.7" style="193" customWidth="1"/>
    <col min="7173" max="7173" width="8.5" style="193" customWidth="1"/>
    <col min="7174" max="7175" width="12.5" style="193" customWidth="1"/>
    <col min="7176" max="7176" width="9.7" style="193" customWidth="1"/>
    <col min="7177" max="7177" width="8.5" style="193" customWidth="1"/>
    <col min="7178" max="7179" width="12.5" style="193" customWidth="1"/>
    <col min="7180" max="7180" width="9.7" style="193" customWidth="1"/>
    <col min="7181" max="7181" width="8.5" style="193" customWidth="1"/>
    <col min="7182" max="7183" width="12.5" style="193" customWidth="1"/>
    <col min="7184" max="7184" width="9.7" style="193" customWidth="1"/>
    <col min="7185" max="7185" width="10.7" style="193" customWidth="1"/>
    <col min="7186" max="7424" width="9" style="193"/>
    <col min="7425" max="7425" width="20.7" style="193" customWidth="1"/>
    <col min="7426" max="7427" width="12.5" style="193" customWidth="1"/>
    <col min="7428" max="7428" width="9.7" style="193" customWidth="1"/>
    <col min="7429" max="7429" width="8.5" style="193" customWidth="1"/>
    <col min="7430" max="7431" width="12.5" style="193" customWidth="1"/>
    <col min="7432" max="7432" width="9.7" style="193" customWidth="1"/>
    <col min="7433" max="7433" width="8.5" style="193" customWidth="1"/>
    <col min="7434" max="7435" width="12.5" style="193" customWidth="1"/>
    <col min="7436" max="7436" width="9.7" style="193" customWidth="1"/>
    <col min="7437" max="7437" width="8.5" style="193" customWidth="1"/>
    <col min="7438" max="7439" width="12.5" style="193" customWidth="1"/>
    <col min="7440" max="7440" width="9.7" style="193" customWidth="1"/>
    <col min="7441" max="7441" width="10.7" style="193" customWidth="1"/>
    <col min="7442" max="7680" width="9" style="193"/>
    <col min="7681" max="7681" width="20.7" style="193" customWidth="1"/>
    <col min="7682" max="7683" width="12.5" style="193" customWidth="1"/>
    <col min="7684" max="7684" width="9.7" style="193" customWidth="1"/>
    <col min="7685" max="7685" width="8.5" style="193" customWidth="1"/>
    <col min="7686" max="7687" width="12.5" style="193" customWidth="1"/>
    <col min="7688" max="7688" width="9.7" style="193" customWidth="1"/>
    <col min="7689" max="7689" width="8.5" style="193" customWidth="1"/>
    <col min="7690" max="7691" width="12.5" style="193" customWidth="1"/>
    <col min="7692" max="7692" width="9.7" style="193" customWidth="1"/>
    <col min="7693" max="7693" width="8.5" style="193" customWidth="1"/>
    <col min="7694" max="7695" width="12.5" style="193" customWidth="1"/>
    <col min="7696" max="7696" width="9.7" style="193" customWidth="1"/>
    <col min="7697" max="7697" width="10.7" style="193" customWidth="1"/>
    <col min="7698" max="7936" width="9" style="193"/>
    <col min="7937" max="7937" width="20.7" style="193" customWidth="1"/>
    <col min="7938" max="7939" width="12.5" style="193" customWidth="1"/>
    <col min="7940" max="7940" width="9.7" style="193" customWidth="1"/>
    <col min="7941" max="7941" width="8.5" style="193" customWidth="1"/>
    <col min="7942" max="7943" width="12.5" style="193" customWidth="1"/>
    <col min="7944" max="7944" width="9.7" style="193" customWidth="1"/>
    <col min="7945" max="7945" width="8.5" style="193" customWidth="1"/>
    <col min="7946" max="7947" width="12.5" style="193" customWidth="1"/>
    <col min="7948" max="7948" width="9.7" style="193" customWidth="1"/>
    <col min="7949" max="7949" width="8.5" style="193" customWidth="1"/>
    <col min="7950" max="7951" width="12.5" style="193" customWidth="1"/>
    <col min="7952" max="7952" width="9.7" style="193" customWidth="1"/>
    <col min="7953" max="7953" width="10.7" style="193" customWidth="1"/>
    <col min="7954" max="8192" width="9" style="193"/>
    <col min="8193" max="8193" width="20.7" style="193" customWidth="1"/>
    <col min="8194" max="8195" width="12.5" style="193" customWidth="1"/>
    <col min="8196" max="8196" width="9.7" style="193" customWidth="1"/>
    <col min="8197" max="8197" width="8.5" style="193" customWidth="1"/>
    <col min="8198" max="8199" width="12.5" style="193" customWidth="1"/>
    <col min="8200" max="8200" width="9.7" style="193" customWidth="1"/>
    <col min="8201" max="8201" width="8.5" style="193" customWidth="1"/>
    <col min="8202" max="8203" width="12.5" style="193" customWidth="1"/>
    <col min="8204" max="8204" width="9.7" style="193" customWidth="1"/>
    <col min="8205" max="8205" width="8.5" style="193" customWidth="1"/>
    <col min="8206" max="8207" width="12.5" style="193" customWidth="1"/>
    <col min="8208" max="8208" width="9.7" style="193" customWidth="1"/>
    <col min="8209" max="8209" width="10.7" style="193" customWidth="1"/>
    <col min="8210" max="8448" width="9" style="193"/>
    <col min="8449" max="8449" width="20.7" style="193" customWidth="1"/>
    <col min="8450" max="8451" width="12.5" style="193" customWidth="1"/>
    <col min="8452" max="8452" width="9.7" style="193" customWidth="1"/>
    <col min="8453" max="8453" width="8.5" style="193" customWidth="1"/>
    <col min="8454" max="8455" width="12.5" style="193" customWidth="1"/>
    <col min="8456" max="8456" width="9.7" style="193" customWidth="1"/>
    <col min="8457" max="8457" width="8.5" style="193" customWidth="1"/>
    <col min="8458" max="8459" width="12.5" style="193" customWidth="1"/>
    <col min="8460" max="8460" width="9.7" style="193" customWidth="1"/>
    <col min="8461" max="8461" width="8.5" style="193" customWidth="1"/>
    <col min="8462" max="8463" width="12.5" style="193" customWidth="1"/>
    <col min="8464" max="8464" width="9.7" style="193" customWidth="1"/>
    <col min="8465" max="8465" width="10.7" style="193" customWidth="1"/>
    <col min="8466" max="8704" width="9" style="193"/>
    <col min="8705" max="8705" width="20.7" style="193" customWidth="1"/>
    <col min="8706" max="8707" width="12.5" style="193" customWidth="1"/>
    <col min="8708" max="8708" width="9.7" style="193" customWidth="1"/>
    <col min="8709" max="8709" width="8.5" style="193" customWidth="1"/>
    <col min="8710" max="8711" width="12.5" style="193" customWidth="1"/>
    <col min="8712" max="8712" width="9.7" style="193" customWidth="1"/>
    <col min="8713" max="8713" width="8.5" style="193" customWidth="1"/>
    <col min="8714" max="8715" width="12.5" style="193" customWidth="1"/>
    <col min="8716" max="8716" width="9.7" style="193" customWidth="1"/>
    <col min="8717" max="8717" width="8.5" style="193" customWidth="1"/>
    <col min="8718" max="8719" width="12.5" style="193" customWidth="1"/>
    <col min="8720" max="8720" width="9.7" style="193" customWidth="1"/>
    <col min="8721" max="8721" width="10.7" style="193" customWidth="1"/>
    <col min="8722" max="8960" width="9" style="193"/>
    <col min="8961" max="8961" width="20.7" style="193" customWidth="1"/>
    <col min="8962" max="8963" width="12.5" style="193" customWidth="1"/>
    <col min="8964" max="8964" width="9.7" style="193" customWidth="1"/>
    <col min="8965" max="8965" width="8.5" style="193" customWidth="1"/>
    <col min="8966" max="8967" width="12.5" style="193" customWidth="1"/>
    <col min="8968" max="8968" width="9.7" style="193" customWidth="1"/>
    <col min="8969" max="8969" width="8.5" style="193" customWidth="1"/>
    <col min="8970" max="8971" width="12.5" style="193" customWidth="1"/>
    <col min="8972" max="8972" width="9.7" style="193" customWidth="1"/>
    <col min="8973" max="8973" width="8.5" style="193" customWidth="1"/>
    <col min="8974" max="8975" width="12.5" style="193" customWidth="1"/>
    <col min="8976" max="8976" width="9.7" style="193" customWidth="1"/>
    <col min="8977" max="8977" width="10.7" style="193" customWidth="1"/>
    <col min="8978" max="9216" width="9" style="193"/>
    <col min="9217" max="9217" width="20.7" style="193" customWidth="1"/>
    <col min="9218" max="9219" width="12.5" style="193" customWidth="1"/>
    <col min="9220" max="9220" width="9.7" style="193" customWidth="1"/>
    <col min="9221" max="9221" width="8.5" style="193" customWidth="1"/>
    <col min="9222" max="9223" width="12.5" style="193" customWidth="1"/>
    <col min="9224" max="9224" width="9.7" style="193" customWidth="1"/>
    <col min="9225" max="9225" width="8.5" style="193" customWidth="1"/>
    <col min="9226" max="9227" width="12.5" style="193" customWidth="1"/>
    <col min="9228" max="9228" width="9.7" style="193" customWidth="1"/>
    <col min="9229" max="9229" width="8.5" style="193" customWidth="1"/>
    <col min="9230" max="9231" width="12.5" style="193" customWidth="1"/>
    <col min="9232" max="9232" width="9.7" style="193" customWidth="1"/>
    <col min="9233" max="9233" width="10.7" style="193" customWidth="1"/>
    <col min="9234" max="9472" width="9" style="193"/>
    <col min="9473" max="9473" width="20.7" style="193" customWidth="1"/>
    <col min="9474" max="9475" width="12.5" style="193" customWidth="1"/>
    <col min="9476" max="9476" width="9.7" style="193" customWidth="1"/>
    <col min="9477" max="9477" width="8.5" style="193" customWidth="1"/>
    <col min="9478" max="9479" width="12.5" style="193" customWidth="1"/>
    <col min="9480" max="9480" width="9.7" style="193" customWidth="1"/>
    <col min="9481" max="9481" width="8.5" style="193" customWidth="1"/>
    <col min="9482" max="9483" width="12.5" style="193" customWidth="1"/>
    <col min="9484" max="9484" width="9.7" style="193" customWidth="1"/>
    <col min="9485" max="9485" width="8.5" style="193" customWidth="1"/>
    <col min="9486" max="9487" width="12.5" style="193" customWidth="1"/>
    <col min="9488" max="9488" width="9.7" style="193" customWidth="1"/>
    <col min="9489" max="9489" width="10.7" style="193" customWidth="1"/>
    <col min="9490" max="9728" width="9" style="193"/>
    <col min="9729" max="9729" width="20.7" style="193" customWidth="1"/>
    <col min="9730" max="9731" width="12.5" style="193" customWidth="1"/>
    <col min="9732" max="9732" width="9.7" style="193" customWidth="1"/>
    <col min="9733" max="9733" width="8.5" style="193" customWidth="1"/>
    <col min="9734" max="9735" width="12.5" style="193" customWidth="1"/>
    <col min="9736" max="9736" width="9.7" style="193" customWidth="1"/>
    <col min="9737" max="9737" width="8.5" style="193" customWidth="1"/>
    <col min="9738" max="9739" width="12.5" style="193" customWidth="1"/>
    <col min="9740" max="9740" width="9.7" style="193" customWidth="1"/>
    <col min="9741" max="9741" width="8.5" style="193" customWidth="1"/>
    <col min="9742" max="9743" width="12.5" style="193" customWidth="1"/>
    <col min="9744" max="9744" width="9.7" style="193" customWidth="1"/>
    <col min="9745" max="9745" width="10.7" style="193" customWidth="1"/>
    <col min="9746" max="9984" width="9" style="193"/>
    <col min="9985" max="9985" width="20.7" style="193" customWidth="1"/>
    <col min="9986" max="9987" width="12.5" style="193" customWidth="1"/>
    <col min="9988" max="9988" width="9.7" style="193" customWidth="1"/>
    <col min="9989" max="9989" width="8.5" style="193" customWidth="1"/>
    <col min="9990" max="9991" width="12.5" style="193" customWidth="1"/>
    <col min="9992" max="9992" width="9.7" style="193" customWidth="1"/>
    <col min="9993" max="9993" width="8.5" style="193" customWidth="1"/>
    <col min="9994" max="9995" width="12.5" style="193" customWidth="1"/>
    <col min="9996" max="9996" width="9.7" style="193" customWidth="1"/>
    <col min="9997" max="9997" width="8.5" style="193" customWidth="1"/>
    <col min="9998" max="9999" width="12.5" style="193" customWidth="1"/>
    <col min="10000" max="10000" width="9.7" style="193" customWidth="1"/>
    <col min="10001" max="10001" width="10.7" style="193" customWidth="1"/>
    <col min="10002" max="10240" width="9" style="193"/>
    <col min="10241" max="10241" width="20.7" style="193" customWidth="1"/>
    <col min="10242" max="10243" width="12.5" style="193" customWidth="1"/>
    <col min="10244" max="10244" width="9.7" style="193" customWidth="1"/>
    <col min="10245" max="10245" width="8.5" style="193" customWidth="1"/>
    <col min="10246" max="10247" width="12.5" style="193" customWidth="1"/>
    <col min="10248" max="10248" width="9.7" style="193" customWidth="1"/>
    <col min="10249" max="10249" width="8.5" style="193" customWidth="1"/>
    <col min="10250" max="10251" width="12.5" style="193" customWidth="1"/>
    <col min="10252" max="10252" width="9.7" style="193" customWidth="1"/>
    <col min="10253" max="10253" width="8.5" style="193" customWidth="1"/>
    <col min="10254" max="10255" width="12.5" style="193" customWidth="1"/>
    <col min="10256" max="10256" width="9.7" style="193" customWidth="1"/>
    <col min="10257" max="10257" width="10.7" style="193" customWidth="1"/>
    <col min="10258" max="10496" width="9" style="193"/>
    <col min="10497" max="10497" width="20.7" style="193" customWidth="1"/>
    <col min="10498" max="10499" width="12.5" style="193" customWidth="1"/>
    <col min="10500" max="10500" width="9.7" style="193" customWidth="1"/>
    <col min="10501" max="10501" width="8.5" style="193" customWidth="1"/>
    <col min="10502" max="10503" width="12.5" style="193" customWidth="1"/>
    <col min="10504" max="10504" width="9.7" style="193" customWidth="1"/>
    <col min="10505" max="10505" width="8.5" style="193" customWidth="1"/>
    <col min="10506" max="10507" width="12.5" style="193" customWidth="1"/>
    <col min="10508" max="10508" width="9.7" style="193" customWidth="1"/>
    <col min="10509" max="10509" width="8.5" style="193" customWidth="1"/>
    <col min="10510" max="10511" width="12.5" style="193" customWidth="1"/>
    <col min="10512" max="10512" width="9.7" style="193" customWidth="1"/>
    <col min="10513" max="10513" width="10.7" style="193" customWidth="1"/>
    <col min="10514" max="10752" width="9" style="193"/>
    <col min="10753" max="10753" width="20.7" style="193" customWidth="1"/>
    <col min="10754" max="10755" width="12.5" style="193" customWidth="1"/>
    <col min="10756" max="10756" width="9.7" style="193" customWidth="1"/>
    <col min="10757" max="10757" width="8.5" style="193" customWidth="1"/>
    <col min="10758" max="10759" width="12.5" style="193" customWidth="1"/>
    <col min="10760" max="10760" width="9.7" style="193" customWidth="1"/>
    <col min="10761" max="10761" width="8.5" style="193" customWidth="1"/>
    <col min="10762" max="10763" width="12.5" style="193" customWidth="1"/>
    <col min="10764" max="10764" width="9.7" style="193" customWidth="1"/>
    <col min="10765" max="10765" width="8.5" style="193" customWidth="1"/>
    <col min="10766" max="10767" width="12.5" style="193" customWidth="1"/>
    <col min="10768" max="10768" width="9.7" style="193" customWidth="1"/>
    <col min="10769" max="10769" width="10.7" style="193" customWidth="1"/>
    <col min="10770" max="11008" width="9" style="193"/>
    <col min="11009" max="11009" width="20.7" style="193" customWidth="1"/>
    <col min="11010" max="11011" width="12.5" style="193" customWidth="1"/>
    <col min="11012" max="11012" width="9.7" style="193" customWidth="1"/>
    <col min="11013" max="11013" width="8.5" style="193" customWidth="1"/>
    <col min="11014" max="11015" width="12.5" style="193" customWidth="1"/>
    <col min="11016" max="11016" width="9.7" style="193" customWidth="1"/>
    <col min="11017" max="11017" width="8.5" style="193" customWidth="1"/>
    <col min="11018" max="11019" width="12.5" style="193" customWidth="1"/>
    <col min="11020" max="11020" width="9.7" style="193" customWidth="1"/>
    <col min="11021" max="11021" width="8.5" style="193" customWidth="1"/>
    <col min="11022" max="11023" width="12.5" style="193" customWidth="1"/>
    <col min="11024" max="11024" width="9.7" style="193" customWidth="1"/>
    <col min="11025" max="11025" width="10.7" style="193" customWidth="1"/>
    <col min="11026" max="11264" width="9" style="193"/>
    <col min="11265" max="11265" width="20.7" style="193" customWidth="1"/>
    <col min="11266" max="11267" width="12.5" style="193" customWidth="1"/>
    <col min="11268" max="11268" width="9.7" style="193" customWidth="1"/>
    <col min="11269" max="11269" width="8.5" style="193" customWidth="1"/>
    <col min="11270" max="11271" width="12.5" style="193" customWidth="1"/>
    <col min="11272" max="11272" width="9.7" style="193" customWidth="1"/>
    <col min="11273" max="11273" width="8.5" style="193" customWidth="1"/>
    <col min="11274" max="11275" width="12.5" style="193" customWidth="1"/>
    <col min="11276" max="11276" width="9.7" style="193" customWidth="1"/>
    <col min="11277" max="11277" width="8.5" style="193" customWidth="1"/>
    <col min="11278" max="11279" width="12.5" style="193" customWidth="1"/>
    <col min="11280" max="11280" width="9.7" style="193" customWidth="1"/>
    <col min="11281" max="11281" width="10.7" style="193" customWidth="1"/>
    <col min="11282" max="11520" width="9" style="193"/>
    <col min="11521" max="11521" width="20.7" style="193" customWidth="1"/>
    <col min="11522" max="11523" width="12.5" style="193" customWidth="1"/>
    <col min="11524" max="11524" width="9.7" style="193" customWidth="1"/>
    <col min="11525" max="11525" width="8.5" style="193" customWidth="1"/>
    <col min="11526" max="11527" width="12.5" style="193" customWidth="1"/>
    <col min="11528" max="11528" width="9.7" style="193" customWidth="1"/>
    <col min="11529" max="11529" width="8.5" style="193" customWidth="1"/>
    <col min="11530" max="11531" width="12.5" style="193" customWidth="1"/>
    <col min="11532" max="11532" width="9.7" style="193" customWidth="1"/>
    <col min="11533" max="11533" width="8.5" style="193" customWidth="1"/>
    <col min="11534" max="11535" width="12.5" style="193" customWidth="1"/>
    <col min="11536" max="11536" width="9.7" style="193" customWidth="1"/>
    <col min="11537" max="11537" width="10.7" style="193" customWidth="1"/>
    <col min="11538" max="11776" width="9" style="193"/>
    <col min="11777" max="11777" width="20.7" style="193" customWidth="1"/>
    <col min="11778" max="11779" width="12.5" style="193" customWidth="1"/>
    <col min="11780" max="11780" width="9.7" style="193" customWidth="1"/>
    <col min="11781" max="11781" width="8.5" style="193" customWidth="1"/>
    <col min="11782" max="11783" width="12.5" style="193" customWidth="1"/>
    <col min="11784" max="11784" width="9.7" style="193" customWidth="1"/>
    <col min="11785" max="11785" width="8.5" style="193" customWidth="1"/>
    <col min="11786" max="11787" width="12.5" style="193" customWidth="1"/>
    <col min="11788" max="11788" width="9.7" style="193" customWidth="1"/>
    <col min="11789" max="11789" width="8.5" style="193" customWidth="1"/>
    <col min="11790" max="11791" width="12.5" style="193" customWidth="1"/>
    <col min="11792" max="11792" width="9.7" style="193" customWidth="1"/>
    <col min="11793" max="11793" width="10.7" style="193" customWidth="1"/>
    <col min="11794" max="12032" width="9" style="193"/>
    <col min="12033" max="12033" width="20.7" style="193" customWidth="1"/>
    <col min="12034" max="12035" width="12.5" style="193" customWidth="1"/>
    <col min="12036" max="12036" width="9.7" style="193" customWidth="1"/>
    <col min="12037" max="12037" width="8.5" style="193" customWidth="1"/>
    <col min="12038" max="12039" width="12.5" style="193" customWidth="1"/>
    <col min="12040" max="12040" width="9.7" style="193" customWidth="1"/>
    <col min="12041" max="12041" width="8.5" style="193" customWidth="1"/>
    <col min="12042" max="12043" width="12.5" style="193" customWidth="1"/>
    <col min="12044" max="12044" width="9.7" style="193" customWidth="1"/>
    <col min="12045" max="12045" width="8.5" style="193" customWidth="1"/>
    <col min="12046" max="12047" width="12.5" style="193" customWidth="1"/>
    <col min="12048" max="12048" width="9.7" style="193" customWidth="1"/>
    <col min="12049" max="12049" width="10.7" style="193" customWidth="1"/>
    <col min="12050" max="12288" width="9" style="193"/>
    <col min="12289" max="12289" width="20.7" style="193" customWidth="1"/>
    <col min="12290" max="12291" width="12.5" style="193" customWidth="1"/>
    <col min="12292" max="12292" width="9.7" style="193" customWidth="1"/>
    <col min="12293" max="12293" width="8.5" style="193" customWidth="1"/>
    <col min="12294" max="12295" width="12.5" style="193" customWidth="1"/>
    <col min="12296" max="12296" width="9.7" style="193" customWidth="1"/>
    <col min="12297" max="12297" width="8.5" style="193" customWidth="1"/>
    <col min="12298" max="12299" width="12.5" style="193" customWidth="1"/>
    <col min="12300" max="12300" width="9.7" style="193" customWidth="1"/>
    <col min="12301" max="12301" width="8.5" style="193" customWidth="1"/>
    <col min="12302" max="12303" width="12.5" style="193" customWidth="1"/>
    <col min="12304" max="12304" width="9.7" style="193" customWidth="1"/>
    <col min="12305" max="12305" width="10.7" style="193" customWidth="1"/>
    <col min="12306" max="12544" width="9" style="193"/>
    <col min="12545" max="12545" width="20.7" style="193" customWidth="1"/>
    <col min="12546" max="12547" width="12.5" style="193" customWidth="1"/>
    <col min="12548" max="12548" width="9.7" style="193" customWidth="1"/>
    <col min="12549" max="12549" width="8.5" style="193" customWidth="1"/>
    <col min="12550" max="12551" width="12.5" style="193" customWidth="1"/>
    <col min="12552" max="12552" width="9.7" style="193" customWidth="1"/>
    <col min="12553" max="12553" width="8.5" style="193" customWidth="1"/>
    <col min="12554" max="12555" width="12.5" style="193" customWidth="1"/>
    <col min="12556" max="12556" width="9.7" style="193" customWidth="1"/>
    <col min="12557" max="12557" width="8.5" style="193" customWidth="1"/>
    <col min="12558" max="12559" width="12.5" style="193" customWidth="1"/>
    <col min="12560" max="12560" width="9.7" style="193" customWidth="1"/>
    <col min="12561" max="12561" width="10.7" style="193" customWidth="1"/>
    <col min="12562" max="12800" width="9" style="193"/>
    <col min="12801" max="12801" width="20.7" style="193" customWidth="1"/>
    <col min="12802" max="12803" width="12.5" style="193" customWidth="1"/>
    <col min="12804" max="12804" width="9.7" style="193" customWidth="1"/>
    <col min="12805" max="12805" width="8.5" style="193" customWidth="1"/>
    <col min="12806" max="12807" width="12.5" style="193" customWidth="1"/>
    <col min="12808" max="12808" width="9.7" style="193" customWidth="1"/>
    <col min="12809" max="12809" width="8.5" style="193" customWidth="1"/>
    <col min="12810" max="12811" width="12.5" style="193" customWidth="1"/>
    <col min="12812" max="12812" width="9.7" style="193" customWidth="1"/>
    <col min="12813" max="12813" width="8.5" style="193" customWidth="1"/>
    <col min="12814" max="12815" width="12.5" style="193" customWidth="1"/>
    <col min="12816" max="12816" width="9.7" style="193" customWidth="1"/>
    <col min="12817" max="12817" width="10.7" style="193" customWidth="1"/>
    <col min="12818" max="13056" width="9" style="193"/>
    <col min="13057" max="13057" width="20.7" style="193" customWidth="1"/>
    <col min="13058" max="13059" width="12.5" style="193" customWidth="1"/>
    <col min="13060" max="13060" width="9.7" style="193" customWidth="1"/>
    <col min="13061" max="13061" width="8.5" style="193" customWidth="1"/>
    <col min="13062" max="13063" width="12.5" style="193" customWidth="1"/>
    <col min="13064" max="13064" width="9.7" style="193" customWidth="1"/>
    <col min="13065" max="13065" width="8.5" style="193" customWidth="1"/>
    <col min="13066" max="13067" width="12.5" style="193" customWidth="1"/>
    <col min="13068" max="13068" width="9.7" style="193" customWidth="1"/>
    <col min="13069" max="13069" width="8.5" style="193" customWidth="1"/>
    <col min="13070" max="13071" width="12.5" style="193" customWidth="1"/>
    <col min="13072" max="13072" width="9.7" style="193" customWidth="1"/>
    <col min="13073" max="13073" width="10.7" style="193" customWidth="1"/>
    <col min="13074" max="13312" width="9" style="193"/>
    <col min="13313" max="13313" width="20.7" style="193" customWidth="1"/>
    <col min="13314" max="13315" width="12.5" style="193" customWidth="1"/>
    <col min="13316" max="13316" width="9.7" style="193" customWidth="1"/>
    <col min="13317" max="13317" width="8.5" style="193" customWidth="1"/>
    <col min="13318" max="13319" width="12.5" style="193" customWidth="1"/>
    <col min="13320" max="13320" width="9.7" style="193" customWidth="1"/>
    <col min="13321" max="13321" width="8.5" style="193" customWidth="1"/>
    <col min="13322" max="13323" width="12.5" style="193" customWidth="1"/>
    <col min="13324" max="13324" width="9.7" style="193" customWidth="1"/>
    <col min="13325" max="13325" width="8.5" style="193" customWidth="1"/>
    <col min="13326" max="13327" width="12.5" style="193" customWidth="1"/>
    <col min="13328" max="13328" width="9.7" style="193" customWidth="1"/>
    <col min="13329" max="13329" width="10.7" style="193" customWidth="1"/>
    <col min="13330" max="13568" width="9" style="193"/>
    <col min="13569" max="13569" width="20.7" style="193" customWidth="1"/>
    <col min="13570" max="13571" width="12.5" style="193" customWidth="1"/>
    <col min="13572" max="13572" width="9.7" style="193" customWidth="1"/>
    <col min="13573" max="13573" width="8.5" style="193" customWidth="1"/>
    <col min="13574" max="13575" width="12.5" style="193" customWidth="1"/>
    <col min="13576" max="13576" width="9.7" style="193" customWidth="1"/>
    <col min="13577" max="13577" width="8.5" style="193" customWidth="1"/>
    <col min="13578" max="13579" width="12.5" style="193" customWidth="1"/>
    <col min="13580" max="13580" width="9.7" style="193" customWidth="1"/>
    <col min="13581" max="13581" width="8.5" style="193" customWidth="1"/>
    <col min="13582" max="13583" width="12.5" style="193" customWidth="1"/>
    <col min="13584" max="13584" width="9.7" style="193" customWidth="1"/>
    <col min="13585" max="13585" width="10.7" style="193" customWidth="1"/>
    <col min="13586" max="13824" width="9" style="193"/>
    <col min="13825" max="13825" width="20.7" style="193" customWidth="1"/>
    <col min="13826" max="13827" width="12.5" style="193" customWidth="1"/>
    <col min="13828" max="13828" width="9.7" style="193" customWidth="1"/>
    <col min="13829" max="13829" width="8.5" style="193" customWidth="1"/>
    <col min="13830" max="13831" width="12.5" style="193" customWidth="1"/>
    <col min="13832" max="13832" width="9.7" style="193" customWidth="1"/>
    <col min="13833" max="13833" width="8.5" style="193" customWidth="1"/>
    <col min="13834" max="13835" width="12.5" style="193" customWidth="1"/>
    <col min="13836" max="13836" width="9.7" style="193" customWidth="1"/>
    <col min="13837" max="13837" width="8.5" style="193" customWidth="1"/>
    <col min="13838" max="13839" width="12.5" style="193" customWidth="1"/>
    <col min="13840" max="13840" width="9.7" style="193" customWidth="1"/>
    <col min="13841" max="13841" width="10.7" style="193" customWidth="1"/>
    <col min="13842" max="14080" width="9" style="193"/>
    <col min="14081" max="14081" width="20.7" style="193" customWidth="1"/>
    <col min="14082" max="14083" width="12.5" style="193" customWidth="1"/>
    <col min="14084" max="14084" width="9.7" style="193" customWidth="1"/>
    <col min="14085" max="14085" width="8.5" style="193" customWidth="1"/>
    <col min="14086" max="14087" width="12.5" style="193" customWidth="1"/>
    <col min="14088" max="14088" width="9.7" style="193" customWidth="1"/>
    <col min="14089" max="14089" width="8.5" style="193" customWidth="1"/>
    <col min="14090" max="14091" width="12.5" style="193" customWidth="1"/>
    <col min="14092" max="14092" width="9.7" style="193" customWidth="1"/>
    <col min="14093" max="14093" width="8.5" style="193" customWidth="1"/>
    <col min="14094" max="14095" width="12.5" style="193" customWidth="1"/>
    <col min="14096" max="14096" width="9.7" style="193" customWidth="1"/>
    <col min="14097" max="14097" width="10.7" style="193" customWidth="1"/>
    <col min="14098" max="14336" width="9" style="193"/>
    <col min="14337" max="14337" width="20.7" style="193" customWidth="1"/>
    <col min="14338" max="14339" width="12.5" style="193" customWidth="1"/>
    <col min="14340" max="14340" width="9.7" style="193" customWidth="1"/>
    <col min="14341" max="14341" width="8.5" style="193" customWidth="1"/>
    <col min="14342" max="14343" width="12.5" style="193" customWidth="1"/>
    <col min="14344" max="14344" width="9.7" style="193" customWidth="1"/>
    <col min="14345" max="14345" width="8.5" style="193" customWidth="1"/>
    <col min="14346" max="14347" width="12.5" style="193" customWidth="1"/>
    <col min="14348" max="14348" width="9.7" style="193" customWidth="1"/>
    <col min="14349" max="14349" width="8.5" style="193" customWidth="1"/>
    <col min="14350" max="14351" width="12.5" style="193" customWidth="1"/>
    <col min="14352" max="14352" width="9.7" style="193" customWidth="1"/>
    <col min="14353" max="14353" width="10.7" style="193" customWidth="1"/>
    <col min="14354" max="14592" width="9" style="193"/>
    <col min="14593" max="14593" width="20.7" style="193" customWidth="1"/>
    <col min="14594" max="14595" width="12.5" style="193" customWidth="1"/>
    <col min="14596" max="14596" width="9.7" style="193" customWidth="1"/>
    <col min="14597" max="14597" width="8.5" style="193" customWidth="1"/>
    <col min="14598" max="14599" width="12.5" style="193" customWidth="1"/>
    <col min="14600" max="14600" width="9.7" style="193" customWidth="1"/>
    <col min="14601" max="14601" width="8.5" style="193" customWidth="1"/>
    <col min="14602" max="14603" width="12.5" style="193" customWidth="1"/>
    <col min="14604" max="14604" width="9.7" style="193" customWidth="1"/>
    <col min="14605" max="14605" width="8.5" style="193" customWidth="1"/>
    <col min="14606" max="14607" width="12.5" style="193" customWidth="1"/>
    <col min="14608" max="14608" width="9.7" style="193" customWidth="1"/>
    <col min="14609" max="14609" width="10.7" style="193" customWidth="1"/>
    <col min="14610" max="14848" width="9" style="193"/>
    <col min="14849" max="14849" width="20.7" style="193" customWidth="1"/>
    <col min="14850" max="14851" width="12.5" style="193" customWidth="1"/>
    <col min="14852" max="14852" width="9.7" style="193" customWidth="1"/>
    <col min="14853" max="14853" width="8.5" style="193" customWidth="1"/>
    <col min="14854" max="14855" width="12.5" style="193" customWidth="1"/>
    <col min="14856" max="14856" width="9.7" style="193" customWidth="1"/>
    <col min="14857" max="14857" width="8.5" style="193" customWidth="1"/>
    <col min="14858" max="14859" width="12.5" style="193" customWidth="1"/>
    <col min="14860" max="14860" width="9.7" style="193" customWidth="1"/>
    <col min="14861" max="14861" width="8.5" style="193" customWidth="1"/>
    <col min="14862" max="14863" width="12.5" style="193" customWidth="1"/>
    <col min="14864" max="14864" width="9.7" style="193" customWidth="1"/>
    <col min="14865" max="14865" width="10.7" style="193" customWidth="1"/>
    <col min="14866" max="15104" width="9" style="193"/>
    <col min="15105" max="15105" width="20.7" style="193" customWidth="1"/>
    <col min="15106" max="15107" width="12.5" style="193" customWidth="1"/>
    <col min="15108" max="15108" width="9.7" style="193" customWidth="1"/>
    <col min="15109" max="15109" width="8.5" style="193" customWidth="1"/>
    <col min="15110" max="15111" width="12.5" style="193" customWidth="1"/>
    <col min="15112" max="15112" width="9.7" style="193" customWidth="1"/>
    <col min="15113" max="15113" width="8.5" style="193" customWidth="1"/>
    <col min="15114" max="15115" width="12.5" style="193" customWidth="1"/>
    <col min="15116" max="15116" width="9.7" style="193" customWidth="1"/>
    <col min="15117" max="15117" width="8.5" style="193" customWidth="1"/>
    <col min="15118" max="15119" width="12.5" style="193" customWidth="1"/>
    <col min="15120" max="15120" width="9.7" style="193" customWidth="1"/>
    <col min="15121" max="15121" width="10.7" style="193" customWidth="1"/>
    <col min="15122" max="15360" width="9" style="193"/>
    <col min="15361" max="15361" width="20.7" style="193" customWidth="1"/>
    <col min="15362" max="15363" width="12.5" style="193" customWidth="1"/>
    <col min="15364" max="15364" width="9.7" style="193" customWidth="1"/>
    <col min="15365" max="15365" width="8.5" style="193" customWidth="1"/>
    <col min="15366" max="15367" width="12.5" style="193" customWidth="1"/>
    <col min="15368" max="15368" width="9.7" style="193" customWidth="1"/>
    <col min="15369" max="15369" width="8.5" style="193" customWidth="1"/>
    <col min="15370" max="15371" width="12.5" style="193" customWidth="1"/>
    <col min="15372" max="15372" width="9.7" style="193" customWidth="1"/>
    <col min="15373" max="15373" width="8.5" style="193" customWidth="1"/>
    <col min="15374" max="15375" width="12.5" style="193" customWidth="1"/>
    <col min="15376" max="15376" width="9.7" style="193" customWidth="1"/>
    <col min="15377" max="15377" width="10.7" style="193" customWidth="1"/>
    <col min="15378" max="15616" width="9" style="193"/>
    <col min="15617" max="15617" width="20.7" style="193" customWidth="1"/>
    <col min="15618" max="15619" width="12.5" style="193" customWidth="1"/>
    <col min="15620" max="15620" width="9.7" style="193" customWidth="1"/>
    <col min="15621" max="15621" width="8.5" style="193" customWidth="1"/>
    <col min="15622" max="15623" width="12.5" style="193" customWidth="1"/>
    <col min="15624" max="15624" width="9.7" style="193" customWidth="1"/>
    <col min="15625" max="15625" width="8.5" style="193" customWidth="1"/>
    <col min="15626" max="15627" width="12.5" style="193" customWidth="1"/>
    <col min="15628" max="15628" width="9.7" style="193" customWidth="1"/>
    <col min="15629" max="15629" width="8.5" style="193" customWidth="1"/>
    <col min="15630" max="15631" width="12.5" style="193" customWidth="1"/>
    <col min="15632" max="15632" width="9.7" style="193" customWidth="1"/>
    <col min="15633" max="15633" width="10.7" style="193" customWidth="1"/>
    <col min="15634" max="15872" width="9" style="193"/>
    <col min="15873" max="15873" width="20.7" style="193" customWidth="1"/>
    <col min="15874" max="15875" width="12.5" style="193" customWidth="1"/>
    <col min="15876" max="15876" width="9.7" style="193" customWidth="1"/>
    <col min="15877" max="15877" width="8.5" style="193" customWidth="1"/>
    <col min="15878" max="15879" width="12.5" style="193" customWidth="1"/>
    <col min="15880" max="15880" width="9.7" style="193" customWidth="1"/>
    <col min="15881" max="15881" width="8.5" style="193" customWidth="1"/>
    <col min="15882" max="15883" width="12.5" style="193" customWidth="1"/>
    <col min="15884" max="15884" width="9.7" style="193" customWidth="1"/>
    <col min="15885" max="15885" width="8.5" style="193" customWidth="1"/>
    <col min="15886" max="15887" width="12.5" style="193" customWidth="1"/>
    <col min="15888" max="15888" width="9.7" style="193" customWidth="1"/>
    <col min="15889" max="15889" width="10.7" style="193" customWidth="1"/>
    <col min="15890" max="16128" width="9" style="193"/>
    <col min="16129" max="16129" width="20.7" style="193" customWidth="1"/>
    <col min="16130" max="16131" width="12.5" style="193" customWidth="1"/>
    <col min="16132" max="16132" width="9.7" style="193" customWidth="1"/>
    <col min="16133" max="16133" width="8.5" style="193" customWidth="1"/>
    <col min="16134" max="16135" width="12.5" style="193" customWidth="1"/>
    <col min="16136" max="16136" width="9.7" style="193" customWidth="1"/>
    <col min="16137" max="16137" width="8.5" style="193" customWidth="1"/>
    <col min="16138" max="16139" width="12.5" style="193" customWidth="1"/>
    <col min="16140" max="16140" width="9.7" style="193" customWidth="1"/>
    <col min="16141" max="16141" width="8.5" style="193" customWidth="1"/>
    <col min="16142" max="16143" width="12.5" style="193" customWidth="1"/>
    <col min="16144" max="16144" width="9.7" style="193" customWidth="1"/>
    <col min="16145" max="16145" width="10.7" style="193" customWidth="1"/>
    <col min="16146" max="16384" width="9" style="193"/>
  </cols>
  <sheetData>
    <row r="1" spans="1:17">
      <c r="A1" s="227" t="s">
        <v>107</v>
      </c>
      <c r="L1" s="243"/>
      <c r="M1" s="108"/>
      <c r="N1" s="108"/>
      <c r="O1" s="108"/>
      <c r="P1" s="108"/>
      <c r="Q1" s="108"/>
    </row>
    <row r="2" ht="18.75" spans="1:24">
      <c r="A2" s="388" t="s">
        <v>108</v>
      </c>
      <c r="B2" s="388"/>
      <c r="C2" s="388"/>
      <c r="D2" s="388"/>
      <c r="E2" s="388"/>
      <c r="F2" s="388"/>
      <c r="G2" s="388"/>
      <c r="H2" s="388"/>
      <c r="I2" s="388"/>
      <c r="J2" s="388"/>
      <c r="K2" s="388"/>
      <c r="L2" s="388"/>
      <c r="M2" s="388"/>
      <c r="N2" s="388"/>
      <c r="O2" s="388"/>
      <c r="P2" s="388"/>
      <c r="Q2" s="388"/>
      <c r="R2" s="408"/>
      <c r="S2" s="408"/>
      <c r="T2" s="408"/>
      <c r="U2" s="408"/>
      <c r="V2" s="409"/>
      <c r="W2" s="409"/>
      <c r="X2" s="409"/>
    </row>
    <row r="3" spans="1:24">
      <c r="A3" s="389"/>
      <c r="B3" s="389"/>
      <c r="C3" s="389"/>
      <c r="D3" s="389"/>
      <c r="E3" s="389"/>
      <c r="F3" s="390"/>
      <c r="G3" s="390"/>
      <c r="H3" s="390"/>
      <c r="I3" s="390"/>
      <c r="J3" s="390"/>
      <c r="K3" s="390"/>
      <c r="L3" s="390"/>
      <c r="M3" s="390"/>
      <c r="N3" s="390"/>
      <c r="O3" s="390"/>
      <c r="P3" s="390"/>
      <c r="Q3" s="390" t="s">
        <v>109</v>
      </c>
      <c r="R3" s="410"/>
      <c r="S3" s="410"/>
      <c r="T3" s="410"/>
      <c r="U3" s="410"/>
      <c r="V3" s="410"/>
      <c r="W3" s="410"/>
      <c r="X3" s="410"/>
    </row>
    <row r="4" spans="1:24">
      <c r="A4" s="391" t="s">
        <v>110</v>
      </c>
      <c r="B4" s="392" t="s">
        <v>111</v>
      </c>
      <c r="C4" s="393"/>
      <c r="D4" s="393"/>
      <c r="E4" s="394"/>
      <c r="F4" s="392" t="s">
        <v>112</v>
      </c>
      <c r="G4" s="393"/>
      <c r="H4" s="393"/>
      <c r="I4" s="394"/>
      <c r="J4" s="404" t="s">
        <v>113</v>
      </c>
      <c r="K4" s="405"/>
      <c r="L4" s="405"/>
      <c r="M4" s="406"/>
      <c r="N4" s="404" t="s">
        <v>114</v>
      </c>
      <c r="O4" s="405"/>
      <c r="P4" s="405"/>
      <c r="Q4" s="406"/>
      <c r="R4" s="411"/>
      <c r="S4" s="411"/>
      <c r="T4" s="411"/>
      <c r="U4" s="411"/>
      <c r="V4" s="411"/>
      <c r="W4" s="411"/>
      <c r="X4" s="411"/>
    </row>
    <row r="5" spans="1:24">
      <c r="A5" s="395"/>
      <c r="B5" s="396" t="s">
        <v>115</v>
      </c>
      <c r="C5" s="396" t="s">
        <v>116</v>
      </c>
      <c r="D5" s="396" t="s">
        <v>117</v>
      </c>
      <c r="E5" s="396" t="s">
        <v>118</v>
      </c>
      <c r="F5" s="396" t="s">
        <v>115</v>
      </c>
      <c r="G5" s="396" t="s">
        <v>116</v>
      </c>
      <c r="H5" s="396" t="s">
        <v>117</v>
      </c>
      <c r="I5" s="396" t="s">
        <v>118</v>
      </c>
      <c r="J5" s="396" t="s">
        <v>115</v>
      </c>
      <c r="K5" s="396" t="s">
        <v>116</v>
      </c>
      <c r="L5" s="396" t="s">
        <v>117</v>
      </c>
      <c r="M5" s="396" t="s">
        <v>118</v>
      </c>
      <c r="N5" s="396" t="s">
        <v>115</v>
      </c>
      <c r="O5" s="396" t="s">
        <v>116</v>
      </c>
      <c r="P5" s="396" t="s">
        <v>117</v>
      </c>
      <c r="Q5" s="396" t="s">
        <v>118</v>
      </c>
      <c r="R5" s="410"/>
      <c r="S5" s="412"/>
      <c r="T5" s="410"/>
      <c r="U5" s="410"/>
      <c r="V5" s="410"/>
      <c r="W5" s="410"/>
      <c r="X5" s="410"/>
    </row>
    <row r="6" spans="1:24">
      <c r="A6" s="397" t="s">
        <v>119</v>
      </c>
      <c r="B6" s="398">
        <f>B7+B8</f>
        <v>2192.98</v>
      </c>
      <c r="C6" s="398">
        <f>C7+C8</f>
        <v>2698.48</v>
      </c>
      <c r="D6" s="398">
        <f t="shared" ref="D6:D8" si="0">C6-B6</f>
        <v>505.5</v>
      </c>
      <c r="E6" s="398">
        <f t="shared" ref="E6:E8" si="1">D6/B6%</f>
        <v>23.0508258169249</v>
      </c>
      <c r="F6" s="398">
        <f t="shared" ref="F6:G6" si="2">F7+F8</f>
        <v>1637.49</v>
      </c>
      <c r="G6" s="398">
        <f t="shared" si="2"/>
        <v>2129.05</v>
      </c>
      <c r="H6" s="398">
        <f t="shared" ref="H6:H8" si="3">G6-F6</f>
        <v>491.56</v>
      </c>
      <c r="I6" s="398">
        <f t="shared" ref="I6:I8" si="4">H6/F6%</f>
        <v>30.0191146205473</v>
      </c>
      <c r="J6" s="398">
        <f t="shared" ref="J6:K6" si="5">J7+J8</f>
        <v>492.2</v>
      </c>
      <c r="K6" s="398">
        <f t="shared" si="5"/>
        <v>569.28</v>
      </c>
      <c r="L6" s="398">
        <f t="shared" ref="L6:L8" si="6">K6-J6</f>
        <v>77.08</v>
      </c>
      <c r="M6" s="398">
        <f t="shared" ref="M6:M8" si="7">L6/J6%</f>
        <v>15.6603006907761</v>
      </c>
      <c r="N6" s="398">
        <f>N7+N8</f>
        <v>63.29</v>
      </c>
      <c r="O6" s="398">
        <f>O7+O8</f>
        <v>0.15</v>
      </c>
      <c r="P6" s="398">
        <f t="shared" ref="P6:P8" si="8">O6-N6</f>
        <v>-63.14</v>
      </c>
      <c r="Q6" s="398">
        <f t="shared" ref="Q6:Q8" si="9">P6/N6%</f>
        <v>-99.7629957339232</v>
      </c>
      <c r="R6" s="413"/>
      <c r="S6" s="414"/>
      <c r="T6" s="414"/>
      <c r="U6" s="414"/>
      <c r="V6" s="414"/>
      <c r="W6" s="414"/>
      <c r="X6" s="414"/>
    </row>
    <row r="7" ht="27" spans="1:24">
      <c r="A7" s="397" t="s">
        <v>120</v>
      </c>
      <c r="B7" s="398">
        <f>F7+J7+N7</f>
        <v>1279.68</v>
      </c>
      <c r="C7" s="399">
        <f>G7+K7+O7</f>
        <v>1363.88</v>
      </c>
      <c r="D7" s="398">
        <f t="shared" si="0"/>
        <v>84.2</v>
      </c>
      <c r="E7" s="398">
        <f t="shared" si="1"/>
        <v>6.57976994248563</v>
      </c>
      <c r="F7" s="400">
        <v>896.5</v>
      </c>
      <c r="G7" s="401">
        <v>1035.81</v>
      </c>
      <c r="H7" s="398">
        <f t="shared" si="3"/>
        <v>139.31</v>
      </c>
      <c r="I7" s="398">
        <f t="shared" si="4"/>
        <v>15.5393195761294</v>
      </c>
      <c r="J7" s="402">
        <v>342.89</v>
      </c>
      <c r="K7" s="402">
        <v>328.07</v>
      </c>
      <c r="L7" s="398">
        <f t="shared" si="6"/>
        <v>-14.82</v>
      </c>
      <c r="M7" s="398">
        <f t="shared" si="7"/>
        <v>-4.32208580011082</v>
      </c>
      <c r="N7" s="407">
        <v>40.29</v>
      </c>
      <c r="O7" s="401">
        <v>0</v>
      </c>
      <c r="P7" s="398">
        <f t="shared" si="8"/>
        <v>-40.29</v>
      </c>
      <c r="Q7" s="398">
        <f t="shared" si="9"/>
        <v>-100</v>
      </c>
      <c r="R7" s="410"/>
      <c r="S7" s="415"/>
      <c r="T7" s="415"/>
      <c r="U7" s="415"/>
      <c r="V7" s="415"/>
      <c r="W7" s="415"/>
      <c r="X7" s="415"/>
    </row>
    <row r="8" ht="27" spans="1:24">
      <c r="A8" s="397" t="s">
        <v>121</v>
      </c>
      <c r="B8" s="398">
        <f>F8+J8+N8</f>
        <v>913.3</v>
      </c>
      <c r="C8" s="399">
        <f>G8+K8+O8</f>
        <v>1334.6</v>
      </c>
      <c r="D8" s="398">
        <f t="shared" si="0"/>
        <v>421.3</v>
      </c>
      <c r="E8" s="398">
        <f t="shared" si="1"/>
        <v>46.1294207817804</v>
      </c>
      <c r="F8" s="402">
        <v>740.99</v>
      </c>
      <c r="G8" s="403">
        <v>1093.24</v>
      </c>
      <c r="H8" s="398">
        <f t="shared" si="3"/>
        <v>352.25</v>
      </c>
      <c r="I8" s="398">
        <f t="shared" si="4"/>
        <v>47.5377535459318</v>
      </c>
      <c r="J8" s="400">
        <v>149.31</v>
      </c>
      <c r="K8" s="400">
        <v>241.21</v>
      </c>
      <c r="L8" s="398">
        <f t="shared" si="6"/>
        <v>91.9</v>
      </c>
      <c r="M8" s="398">
        <f t="shared" si="7"/>
        <v>61.5497957270109</v>
      </c>
      <c r="N8" s="400">
        <v>23</v>
      </c>
      <c r="O8" s="401">
        <v>0.15</v>
      </c>
      <c r="P8" s="398">
        <f t="shared" si="8"/>
        <v>-22.85</v>
      </c>
      <c r="Q8" s="398">
        <f t="shared" si="9"/>
        <v>-99.3478260869565</v>
      </c>
      <c r="R8" s="415"/>
      <c r="S8" s="415"/>
      <c r="T8" s="415"/>
      <c r="U8" s="415"/>
      <c r="V8" s="415"/>
      <c r="W8" s="415"/>
      <c r="X8" s="415"/>
    </row>
  </sheetData>
  <mergeCells count="7">
    <mergeCell ref="L1:Q1"/>
    <mergeCell ref="A2:Q2"/>
    <mergeCell ref="B4:E4"/>
    <mergeCell ref="F4:I4"/>
    <mergeCell ref="J4:M4"/>
    <mergeCell ref="N4:Q4"/>
    <mergeCell ref="A4:A5"/>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9"/>
  <sheetViews>
    <sheetView workbookViewId="0">
      <selection activeCell="A2" sqref="A2:U2"/>
    </sheetView>
  </sheetViews>
  <sheetFormatPr defaultColWidth="9" defaultRowHeight="14.25"/>
  <cols>
    <col min="1" max="1" width="5.9" style="193" customWidth="1"/>
    <col min="2" max="2" width="11.1" style="193" customWidth="1"/>
    <col min="3" max="3" width="7.6" style="193" customWidth="1"/>
    <col min="4" max="5" width="10.5" style="193" customWidth="1"/>
    <col min="6" max="6" width="5" style="193" customWidth="1"/>
    <col min="7" max="7" width="6.9" style="301" customWidth="1"/>
    <col min="8" max="8" width="10.5" style="193" customWidth="1"/>
    <col min="9" max="9" width="12.7" style="193" customWidth="1"/>
    <col min="10" max="10" width="7.5" style="193" customWidth="1"/>
    <col min="11" max="12" width="16.6" style="193" customWidth="1"/>
    <col min="13" max="13" width="27.2" style="193" customWidth="1"/>
    <col min="14" max="14" width="8.2" style="193" customWidth="1"/>
    <col min="15" max="15" width="8.9" style="193" customWidth="1"/>
    <col min="16" max="16" width="4.4" style="108" customWidth="1"/>
    <col min="17" max="17" width="4.1" style="193" customWidth="1"/>
    <col min="18" max="18" width="6.5" style="193" customWidth="1"/>
    <col min="19" max="19" width="33.9" style="193" customWidth="1"/>
    <col min="20" max="20" width="93.2" style="193" customWidth="1"/>
    <col min="21" max="21" width="8" style="193" customWidth="1"/>
    <col min="22" max="256" width="9" style="193"/>
    <col min="257" max="257" width="5.9" style="193" customWidth="1"/>
    <col min="258" max="258" width="11.1" style="193" customWidth="1"/>
    <col min="259" max="259" width="7.6" style="193" customWidth="1"/>
    <col min="260" max="261" width="10.5" style="193" customWidth="1"/>
    <col min="262" max="262" width="5" style="193" customWidth="1"/>
    <col min="263" max="263" width="6.9" style="193" customWidth="1"/>
    <col min="264" max="265" width="10.5" style="193" customWidth="1"/>
    <col min="266" max="266" width="7.5" style="193" customWidth="1"/>
    <col min="267" max="268" width="16.6" style="193" customWidth="1"/>
    <col min="269" max="269" width="27.2" style="193" customWidth="1"/>
    <col min="270" max="270" width="8.2" style="193" customWidth="1"/>
    <col min="271" max="271" width="8.9" style="193" customWidth="1"/>
    <col min="272" max="272" width="4.4" style="193" customWidth="1"/>
    <col min="273" max="273" width="4.1" style="193" customWidth="1"/>
    <col min="274" max="274" width="6.5" style="193" customWidth="1"/>
    <col min="275" max="275" width="33.9" style="193" customWidth="1"/>
    <col min="276" max="276" width="93.2" style="193" customWidth="1"/>
    <col min="277" max="277" width="8" style="193" customWidth="1"/>
    <col min="278" max="512" width="9" style="193"/>
    <col min="513" max="513" width="5.9" style="193" customWidth="1"/>
    <col min="514" max="514" width="11.1" style="193" customWidth="1"/>
    <col min="515" max="515" width="7.6" style="193" customWidth="1"/>
    <col min="516" max="517" width="10.5" style="193" customWidth="1"/>
    <col min="518" max="518" width="5" style="193" customWidth="1"/>
    <col min="519" max="519" width="6.9" style="193" customWidth="1"/>
    <col min="520" max="521" width="10.5" style="193" customWidth="1"/>
    <col min="522" max="522" width="7.5" style="193" customWidth="1"/>
    <col min="523" max="524" width="16.6" style="193" customWidth="1"/>
    <col min="525" max="525" width="27.2" style="193" customWidth="1"/>
    <col min="526" max="526" width="8.2" style="193" customWidth="1"/>
    <col min="527" max="527" width="8.9" style="193" customWidth="1"/>
    <col min="528" max="528" width="4.4" style="193" customWidth="1"/>
    <col min="529" max="529" width="4.1" style="193" customWidth="1"/>
    <col min="530" max="530" width="6.5" style="193" customWidth="1"/>
    <col min="531" max="531" width="33.9" style="193" customWidth="1"/>
    <col min="532" max="532" width="93.2" style="193" customWidth="1"/>
    <col min="533" max="533" width="8" style="193" customWidth="1"/>
    <col min="534" max="768" width="9" style="193"/>
    <col min="769" max="769" width="5.9" style="193" customWidth="1"/>
    <col min="770" max="770" width="11.1" style="193" customWidth="1"/>
    <col min="771" max="771" width="7.6" style="193" customWidth="1"/>
    <col min="772" max="773" width="10.5" style="193" customWidth="1"/>
    <col min="774" max="774" width="5" style="193" customWidth="1"/>
    <col min="775" max="775" width="6.9" style="193" customWidth="1"/>
    <col min="776" max="777" width="10.5" style="193" customWidth="1"/>
    <col min="778" max="778" width="7.5" style="193" customWidth="1"/>
    <col min="779" max="780" width="16.6" style="193" customWidth="1"/>
    <col min="781" max="781" width="27.2" style="193" customWidth="1"/>
    <col min="782" max="782" width="8.2" style="193" customWidth="1"/>
    <col min="783" max="783" width="8.9" style="193" customWidth="1"/>
    <col min="784" max="784" width="4.4" style="193" customWidth="1"/>
    <col min="785" max="785" width="4.1" style="193" customWidth="1"/>
    <col min="786" max="786" width="6.5" style="193" customWidth="1"/>
    <col min="787" max="787" width="33.9" style="193" customWidth="1"/>
    <col min="788" max="788" width="93.2" style="193" customWidth="1"/>
    <col min="789" max="789" width="8" style="193" customWidth="1"/>
    <col min="790" max="1024" width="9" style="193"/>
    <col min="1025" max="1025" width="5.9" style="193" customWidth="1"/>
    <col min="1026" max="1026" width="11.1" style="193" customWidth="1"/>
    <col min="1027" max="1027" width="7.6" style="193" customWidth="1"/>
    <col min="1028" max="1029" width="10.5" style="193" customWidth="1"/>
    <col min="1030" max="1030" width="5" style="193" customWidth="1"/>
    <col min="1031" max="1031" width="6.9" style="193" customWidth="1"/>
    <col min="1032" max="1033" width="10.5" style="193" customWidth="1"/>
    <col min="1034" max="1034" width="7.5" style="193" customWidth="1"/>
    <col min="1035" max="1036" width="16.6" style="193" customWidth="1"/>
    <col min="1037" max="1037" width="27.2" style="193" customWidth="1"/>
    <col min="1038" max="1038" width="8.2" style="193" customWidth="1"/>
    <col min="1039" max="1039" width="8.9" style="193" customWidth="1"/>
    <col min="1040" max="1040" width="4.4" style="193" customWidth="1"/>
    <col min="1041" max="1041" width="4.1" style="193" customWidth="1"/>
    <col min="1042" max="1042" width="6.5" style="193" customWidth="1"/>
    <col min="1043" max="1043" width="33.9" style="193" customWidth="1"/>
    <col min="1044" max="1044" width="93.2" style="193" customWidth="1"/>
    <col min="1045" max="1045" width="8" style="193" customWidth="1"/>
    <col min="1046" max="1280" width="9" style="193"/>
    <col min="1281" max="1281" width="5.9" style="193" customWidth="1"/>
    <col min="1282" max="1282" width="11.1" style="193" customWidth="1"/>
    <col min="1283" max="1283" width="7.6" style="193" customWidth="1"/>
    <col min="1284" max="1285" width="10.5" style="193" customWidth="1"/>
    <col min="1286" max="1286" width="5" style="193" customWidth="1"/>
    <col min="1287" max="1287" width="6.9" style="193" customWidth="1"/>
    <col min="1288" max="1289" width="10.5" style="193" customWidth="1"/>
    <col min="1290" max="1290" width="7.5" style="193" customWidth="1"/>
    <col min="1291" max="1292" width="16.6" style="193" customWidth="1"/>
    <col min="1293" max="1293" width="27.2" style="193" customWidth="1"/>
    <col min="1294" max="1294" width="8.2" style="193" customWidth="1"/>
    <col min="1295" max="1295" width="8.9" style="193" customWidth="1"/>
    <col min="1296" max="1296" width="4.4" style="193" customWidth="1"/>
    <col min="1297" max="1297" width="4.1" style="193" customWidth="1"/>
    <col min="1298" max="1298" width="6.5" style="193" customWidth="1"/>
    <col min="1299" max="1299" width="33.9" style="193" customWidth="1"/>
    <col min="1300" max="1300" width="93.2" style="193" customWidth="1"/>
    <col min="1301" max="1301" width="8" style="193" customWidth="1"/>
    <col min="1302" max="1536" width="9" style="193"/>
    <col min="1537" max="1537" width="5.9" style="193" customWidth="1"/>
    <col min="1538" max="1538" width="11.1" style="193" customWidth="1"/>
    <col min="1539" max="1539" width="7.6" style="193" customWidth="1"/>
    <col min="1540" max="1541" width="10.5" style="193" customWidth="1"/>
    <col min="1542" max="1542" width="5" style="193" customWidth="1"/>
    <col min="1543" max="1543" width="6.9" style="193" customWidth="1"/>
    <col min="1544" max="1545" width="10.5" style="193" customWidth="1"/>
    <col min="1546" max="1546" width="7.5" style="193" customWidth="1"/>
    <col min="1547" max="1548" width="16.6" style="193" customWidth="1"/>
    <col min="1549" max="1549" width="27.2" style="193" customWidth="1"/>
    <col min="1550" max="1550" width="8.2" style="193" customWidth="1"/>
    <col min="1551" max="1551" width="8.9" style="193" customWidth="1"/>
    <col min="1552" max="1552" width="4.4" style="193" customWidth="1"/>
    <col min="1553" max="1553" width="4.1" style="193" customWidth="1"/>
    <col min="1554" max="1554" width="6.5" style="193" customWidth="1"/>
    <col min="1555" max="1555" width="33.9" style="193" customWidth="1"/>
    <col min="1556" max="1556" width="93.2" style="193" customWidth="1"/>
    <col min="1557" max="1557" width="8" style="193" customWidth="1"/>
    <col min="1558" max="1792" width="9" style="193"/>
    <col min="1793" max="1793" width="5.9" style="193" customWidth="1"/>
    <col min="1794" max="1794" width="11.1" style="193" customWidth="1"/>
    <col min="1795" max="1795" width="7.6" style="193" customWidth="1"/>
    <col min="1796" max="1797" width="10.5" style="193" customWidth="1"/>
    <col min="1798" max="1798" width="5" style="193" customWidth="1"/>
    <col min="1799" max="1799" width="6.9" style="193" customWidth="1"/>
    <col min="1800" max="1801" width="10.5" style="193" customWidth="1"/>
    <col min="1802" max="1802" width="7.5" style="193" customWidth="1"/>
    <col min="1803" max="1804" width="16.6" style="193" customWidth="1"/>
    <col min="1805" max="1805" width="27.2" style="193" customWidth="1"/>
    <col min="1806" max="1806" width="8.2" style="193" customWidth="1"/>
    <col min="1807" max="1807" width="8.9" style="193" customWidth="1"/>
    <col min="1808" max="1808" width="4.4" style="193" customWidth="1"/>
    <col min="1809" max="1809" width="4.1" style="193" customWidth="1"/>
    <col min="1810" max="1810" width="6.5" style="193" customWidth="1"/>
    <col min="1811" max="1811" width="33.9" style="193" customWidth="1"/>
    <col min="1812" max="1812" width="93.2" style="193" customWidth="1"/>
    <col min="1813" max="1813" width="8" style="193" customWidth="1"/>
    <col min="1814" max="2048" width="9" style="193"/>
    <col min="2049" max="2049" width="5.9" style="193" customWidth="1"/>
    <col min="2050" max="2050" width="11.1" style="193" customWidth="1"/>
    <col min="2051" max="2051" width="7.6" style="193" customWidth="1"/>
    <col min="2052" max="2053" width="10.5" style="193" customWidth="1"/>
    <col min="2054" max="2054" width="5" style="193" customWidth="1"/>
    <col min="2055" max="2055" width="6.9" style="193" customWidth="1"/>
    <col min="2056" max="2057" width="10.5" style="193" customWidth="1"/>
    <col min="2058" max="2058" width="7.5" style="193" customWidth="1"/>
    <col min="2059" max="2060" width="16.6" style="193" customWidth="1"/>
    <col min="2061" max="2061" width="27.2" style="193" customWidth="1"/>
    <col min="2062" max="2062" width="8.2" style="193" customWidth="1"/>
    <col min="2063" max="2063" width="8.9" style="193" customWidth="1"/>
    <col min="2064" max="2064" width="4.4" style="193" customWidth="1"/>
    <col min="2065" max="2065" width="4.1" style="193" customWidth="1"/>
    <col min="2066" max="2066" width="6.5" style="193" customWidth="1"/>
    <col min="2067" max="2067" width="33.9" style="193" customWidth="1"/>
    <col min="2068" max="2068" width="93.2" style="193" customWidth="1"/>
    <col min="2069" max="2069" width="8" style="193" customWidth="1"/>
    <col min="2070" max="2304" width="9" style="193"/>
    <col min="2305" max="2305" width="5.9" style="193" customWidth="1"/>
    <col min="2306" max="2306" width="11.1" style="193" customWidth="1"/>
    <col min="2307" max="2307" width="7.6" style="193" customWidth="1"/>
    <col min="2308" max="2309" width="10.5" style="193" customWidth="1"/>
    <col min="2310" max="2310" width="5" style="193" customWidth="1"/>
    <col min="2311" max="2311" width="6.9" style="193" customWidth="1"/>
    <col min="2312" max="2313" width="10.5" style="193" customWidth="1"/>
    <col min="2314" max="2314" width="7.5" style="193" customWidth="1"/>
    <col min="2315" max="2316" width="16.6" style="193" customWidth="1"/>
    <col min="2317" max="2317" width="27.2" style="193" customWidth="1"/>
    <col min="2318" max="2318" width="8.2" style="193" customWidth="1"/>
    <col min="2319" max="2319" width="8.9" style="193" customWidth="1"/>
    <col min="2320" max="2320" width="4.4" style="193" customWidth="1"/>
    <col min="2321" max="2321" width="4.1" style="193" customWidth="1"/>
    <col min="2322" max="2322" width="6.5" style="193" customWidth="1"/>
    <col min="2323" max="2323" width="33.9" style="193" customWidth="1"/>
    <col min="2324" max="2324" width="93.2" style="193" customWidth="1"/>
    <col min="2325" max="2325" width="8" style="193" customWidth="1"/>
    <col min="2326" max="2560" width="9" style="193"/>
    <col min="2561" max="2561" width="5.9" style="193" customWidth="1"/>
    <col min="2562" max="2562" width="11.1" style="193" customWidth="1"/>
    <col min="2563" max="2563" width="7.6" style="193" customWidth="1"/>
    <col min="2564" max="2565" width="10.5" style="193" customWidth="1"/>
    <col min="2566" max="2566" width="5" style="193" customWidth="1"/>
    <col min="2567" max="2567" width="6.9" style="193" customWidth="1"/>
    <col min="2568" max="2569" width="10.5" style="193" customWidth="1"/>
    <col min="2570" max="2570" width="7.5" style="193" customWidth="1"/>
    <col min="2571" max="2572" width="16.6" style="193" customWidth="1"/>
    <col min="2573" max="2573" width="27.2" style="193" customWidth="1"/>
    <col min="2574" max="2574" width="8.2" style="193" customWidth="1"/>
    <col min="2575" max="2575" width="8.9" style="193" customWidth="1"/>
    <col min="2576" max="2576" width="4.4" style="193" customWidth="1"/>
    <col min="2577" max="2577" width="4.1" style="193" customWidth="1"/>
    <col min="2578" max="2578" width="6.5" style="193" customWidth="1"/>
    <col min="2579" max="2579" width="33.9" style="193" customWidth="1"/>
    <col min="2580" max="2580" width="93.2" style="193" customWidth="1"/>
    <col min="2581" max="2581" width="8" style="193" customWidth="1"/>
    <col min="2582" max="2816" width="9" style="193"/>
    <col min="2817" max="2817" width="5.9" style="193" customWidth="1"/>
    <col min="2818" max="2818" width="11.1" style="193" customWidth="1"/>
    <col min="2819" max="2819" width="7.6" style="193" customWidth="1"/>
    <col min="2820" max="2821" width="10.5" style="193" customWidth="1"/>
    <col min="2822" max="2822" width="5" style="193" customWidth="1"/>
    <col min="2823" max="2823" width="6.9" style="193" customWidth="1"/>
    <col min="2824" max="2825" width="10.5" style="193" customWidth="1"/>
    <col min="2826" max="2826" width="7.5" style="193" customWidth="1"/>
    <col min="2827" max="2828" width="16.6" style="193" customWidth="1"/>
    <col min="2829" max="2829" width="27.2" style="193" customWidth="1"/>
    <col min="2830" max="2830" width="8.2" style="193" customWidth="1"/>
    <col min="2831" max="2831" width="8.9" style="193" customWidth="1"/>
    <col min="2832" max="2832" width="4.4" style="193" customWidth="1"/>
    <col min="2833" max="2833" width="4.1" style="193" customWidth="1"/>
    <col min="2834" max="2834" width="6.5" style="193" customWidth="1"/>
    <col min="2835" max="2835" width="33.9" style="193" customWidth="1"/>
    <col min="2836" max="2836" width="93.2" style="193" customWidth="1"/>
    <col min="2837" max="2837" width="8" style="193" customWidth="1"/>
    <col min="2838" max="3072" width="9" style="193"/>
    <col min="3073" max="3073" width="5.9" style="193" customWidth="1"/>
    <col min="3074" max="3074" width="11.1" style="193" customWidth="1"/>
    <col min="3075" max="3075" width="7.6" style="193" customWidth="1"/>
    <col min="3076" max="3077" width="10.5" style="193" customWidth="1"/>
    <col min="3078" max="3078" width="5" style="193" customWidth="1"/>
    <col min="3079" max="3079" width="6.9" style="193" customWidth="1"/>
    <col min="3080" max="3081" width="10.5" style="193" customWidth="1"/>
    <col min="3082" max="3082" width="7.5" style="193" customWidth="1"/>
    <col min="3083" max="3084" width="16.6" style="193" customWidth="1"/>
    <col min="3085" max="3085" width="27.2" style="193" customWidth="1"/>
    <col min="3086" max="3086" width="8.2" style="193" customWidth="1"/>
    <col min="3087" max="3087" width="8.9" style="193" customWidth="1"/>
    <col min="3088" max="3088" width="4.4" style="193" customWidth="1"/>
    <col min="3089" max="3089" width="4.1" style="193" customWidth="1"/>
    <col min="3090" max="3090" width="6.5" style="193" customWidth="1"/>
    <col min="3091" max="3091" width="33.9" style="193" customWidth="1"/>
    <col min="3092" max="3092" width="93.2" style="193" customWidth="1"/>
    <col min="3093" max="3093" width="8" style="193" customWidth="1"/>
    <col min="3094" max="3328" width="9" style="193"/>
    <col min="3329" max="3329" width="5.9" style="193" customWidth="1"/>
    <col min="3330" max="3330" width="11.1" style="193" customWidth="1"/>
    <col min="3331" max="3331" width="7.6" style="193" customWidth="1"/>
    <col min="3332" max="3333" width="10.5" style="193" customWidth="1"/>
    <col min="3334" max="3334" width="5" style="193" customWidth="1"/>
    <col min="3335" max="3335" width="6.9" style="193" customWidth="1"/>
    <col min="3336" max="3337" width="10.5" style="193" customWidth="1"/>
    <col min="3338" max="3338" width="7.5" style="193" customWidth="1"/>
    <col min="3339" max="3340" width="16.6" style="193" customWidth="1"/>
    <col min="3341" max="3341" width="27.2" style="193" customWidth="1"/>
    <col min="3342" max="3342" width="8.2" style="193" customWidth="1"/>
    <col min="3343" max="3343" width="8.9" style="193" customWidth="1"/>
    <col min="3344" max="3344" width="4.4" style="193" customWidth="1"/>
    <col min="3345" max="3345" width="4.1" style="193" customWidth="1"/>
    <col min="3346" max="3346" width="6.5" style="193" customWidth="1"/>
    <col min="3347" max="3347" width="33.9" style="193" customWidth="1"/>
    <col min="3348" max="3348" width="93.2" style="193" customWidth="1"/>
    <col min="3349" max="3349" width="8" style="193" customWidth="1"/>
    <col min="3350" max="3584" width="9" style="193"/>
    <col min="3585" max="3585" width="5.9" style="193" customWidth="1"/>
    <col min="3586" max="3586" width="11.1" style="193" customWidth="1"/>
    <col min="3587" max="3587" width="7.6" style="193" customWidth="1"/>
    <col min="3588" max="3589" width="10.5" style="193" customWidth="1"/>
    <col min="3590" max="3590" width="5" style="193" customWidth="1"/>
    <col min="3591" max="3591" width="6.9" style="193" customWidth="1"/>
    <col min="3592" max="3593" width="10.5" style="193" customWidth="1"/>
    <col min="3594" max="3594" width="7.5" style="193" customWidth="1"/>
    <col min="3595" max="3596" width="16.6" style="193" customWidth="1"/>
    <col min="3597" max="3597" width="27.2" style="193" customWidth="1"/>
    <col min="3598" max="3598" width="8.2" style="193" customWidth="1"/>
    <col min="3599" max="3599" width="8.9" style="193" customWidth="1"/>
    <col min="3600" max="3600" width="4.4" style="193" customWidth="1"/>
    <col min="3601" max="3601" width="4.1" style="193" customWidth="1"/>
    <col min="3602" max="3602" width="6.5" style="193" customWidth="1"/>
    <col min="3603" max="3603" width="33.9" style="193" customWidth="1"/>
    <col min="3604" max="3604" width="93.2" style="193" customWidth="1"/>
    <col min="3605" max="3605" width="8" style="193" customWidth="1"/>
    <col min="3606" max="3840" width="9" style="193"/>
    <col min="3841" max="3841" width="5.9" style="193" customWidth="1"/>
    <col min="3842" max="3842" width="11.1" style="193" customWidth="1"/>
    <col min="3843" max="3843" width="7.6" style="193" customWidth="1"/>
    <col min="3844" max="3845" width="10.5" style="193" customWidth="1"/>
    <col min="3846" max="3846" width="5" style="193" customWidth="1"/>
    <col min="3847" max="3847" width="6.9" style="193" customWidth="1"/>
    <col min="3848" max="3849" width="10.5" style="193" customWidth="1"/>
    <col min="3850" max="3850" width="7.5" style="193" customWidth="1"/>
    <col min="3851" max="3852" width="16.6" style="193" customWidth="1"/>
    <col min="3853" max="3853" width="27.2" style="193" customWidth="1"/>
    <col min="3854" max="3854" width="8.2" style="193" customWidth="1"/>
    <col min="3855" max="3855" width="8.9" style="193" customWidth="1"/>
    <col min="3856" max="3856" width="4.4" style="193" customWidth="1"/>
    <col min="3857" max="3857" width="4.1" style="193" customWidth="1"/>
    <col min="3858" max="3858" width="6.5" style="193" customWidth="1"/>
    <col min="3859" max="3859" width="33.9" style="193" customWidth="1"/>
    <col min="3860" max="3860" width="93.2" style="193" customWidth="1"/>
    <col min="3861" max="3861" width="8" style="193" customWidth="1"/>
    <col min="3862" max="4096" width="9" style="193"/>
    <col min="4097" max="4097" width="5.9" style="193" customWidth="1"/>
    <col min="4098" max="4098" width="11.1" style="193" customWidth="1"/>
    <col min="4099" max="4099" width="7.6" style="193" customWidth="1"/>
    <col min="4100" max="4101" width="10.5" style="193" customWidth="1"/>
    <col min="4102" max="4102" width="5" style="193" customWidth="1"/>
    <col min="4103" max="4103" width="6.9" style="193" customWidth="1"/>
    <col min="4104" max="4105" width="10.5" style="193" customWidth="1"/>
    <col min="4106" max="4106" width="7.5" style="193" customWidth="1"/>
    <col min="4107" max="4108" width="16.6" style="193" customWidth="1"/>
    <col min="4109" max="4109" width="27.2" style="193" customWidth="1"/>
    <col min="4110" max="4110" width="8.2" style="193" customWidth="1"/>
    <col min="4111" max="4111" width="8.9" style="193" customWidth="1"/>
    <col min="4112" max="4112" width="4.4" style="193" customWidth="1"/>
    <col min="4113" max="4113" width="4.1" style="193" customWidth="1"/>
    <col min="4114" max="4114" width="6.5" style="193" customWidth="1"/>
    <col min="4115" max="4115" width="33.9" style="193" customWidth="1"/>
    <col min="4116" max="4116" width="93.2" style="193" customWidth="1"/>
    <col min="4117" max="4117" width="8" style="193" customWidth="1"/>
    <col min="4118" max="4352" width="9" style="193"/>
    <col min="4353" max="4353" width="5.9" style="193" customWidth="1"/>
    <col min="4354" max="4354" width="11.1" style="193" customWidth="1"/>
    <col min="4355" max="4355" width="7.6" style="193" customWidth="1"/>
    <col min="4356" max="4357" width="10.5" style="193" customWidth="1"/>
    <col min="4358" max="4358" width="5" style="193" customWidth="1"/>
    <col min="4359" max="4359" width="6.9" style="193" customWidth="1"/>
    <col min="4360" max="4361" width="10.5" style="193" customWidth="1"/>
    <col min="4362" max="4362" width="7.5" style="193" customWidth="1"/>
    <col min="4363" max="4364" width="16.6" style="193" customWidth="1"/>
    <col min="4365" max="4365" width="27.2" style="193" customWidth="1"/>
    <col min="4366" max="4366" width="8.2" style="193" customWidth="1"/>
    <col min="4367" max="4367" width="8.9" style="193" customWidth="1"/>
    <col min="4368" max="4368" width="4.4" style="193" customWidth="1"/>
    <col min="4369" max="4369" width="4.1" style="193" customWidth="1"/>
    <col min="4370" max="4370" width="6.5" style="193" customWidth="1"/>
    <col min="4371" max="4371" width="33.9" style="193" customWidth="1"/>
    <col min="4372" max="4372" width="93.2" style="193" customWidth="1"/>
    <col min="4373" max="4373" width="8" style="193" customWidth="1"/>
    <col min="4374" max="4608" width="9" style="193"/>
    <col min="4609" max="4609" width="5.9" style="193" customWidth="1"/>
    <col min="4610" max="4610" width="11.1" style="193" customWidth="1"/>
    <col min="4611" max="4611" width="7.6" style="193" customWidth="1"/>
    <col min="4612" max="4613" width="10.5" style="193" customWidth="1"/>
    <col min="4614" max="4614" width="5" style="193" customWidth="1"/>
    <col min="4615" max="4615" width="6.9" style="193" customWidth="1"/>
    <col min="4616" max="4617" width="10.5" style="193" customWidth="1"/>
    <col min="4618" max="4618" width="7.5" style="193" customWidth="1"/>
    <col min="4619" max="4620" width="16.6" style="193" customWidth="1"/>
    <col min="4621" max="4621" width="27.2" style="193" customWidth="1"/>
    <col min="4622" max="4622" width="8.2" style="193" customWidth="1"/>
    <col min="4623" max="4623" width="8.9" style="193" customWidth="1"/>
    <col min="4624" max="4624" width="4.4" style="193" customWidth="1"/>
    <col min="4625" max="4625" width="4.1" style="193" customWidth="1"/>
    <col min="4626" max="4626" width="6.5" style="193" customWidth="1"/>
    <col min="4627" max="4627" width="33.9" style="193" customWidth="1"/>
    <col min="4628" max="4628" width="93.2" style="193" customWidth="1"/>
    <col min="4629" max="4629" width="8" style="193" customWidth="1"/>
    <col min="4630" max="4864" width="9" style="193"/>
    <col min="4865" max="4865" width="5.9" style="193" customWidth="1"/>
    <col min="4866" max="4866" width="11.1" style="193" customWidth="1"/>
    <col min="4867" max="4867" width="7.6" style="193" customWidth="1"/>
    <col min="4868" max="4869" width="10.5" style="193" customWidth="1"/>
    <col min="4870" max="4870" width="5" style="193" customWidth="1"/>
    <col min="4871" max="4871" width="6.9" style="193" customWidth="1"/>
    <col min="4872" max="4873" width="10.5" style="193" customWidth="1"/>
    <col min="4874" max="4874" width="7.5" style="193" customWidth="1"/>
    <col min="4875" max="4876" width="16.6" style="193" customWidth="1"/>
    <col min="4877" max="4877" width="27.2" style="193" customWidth="1"/>
    <col min="4878" max="4878" width="8.2" style="193" customWidth="1"/>
    <col min="4879" max="4879" width="8.9" style="193" customWidth="1"/>
    <col min="4880" max="4880" width="4.4" style="193" customWidth="1"/>
    <col min="4881" max="4881" width="4.1" style="193" customWidth="1"/>
    <col min="4882" max="4882" width="6.5" style="193" customWidth="1"/>
    <col min="4883" max="4883" width="33.9" style="193" customWidth="1"/>
    <col min="4884" max="4884" width="93.2" style="193" customWidth="1"/>
    <col min="4885" max="4885" width="8" style="193" customWidth="1"/>
    <col min="4886" max="5120" width="9" style="193"/>
    <col min="5121" max="5121" width="5.9" style="193" customWidth="1"/>
    <col min="5122" max="5122" width="11.1" style="193" customWidth="1"/>
    <col min="5123" max="5123" width="7.6" style="193" customWidth="1"/>
    <col min="5124" max="5125" width="10.5" style="193" customWidth="1"/>
    <col min="5126" max="5126" width="5" style="193" customWidth="1"/>
    <col min="5127" max="5127" width="6.9" style="193" customWidth="1"/>
    <col min="5128" max="5129" width="10.5" style="193" customWidth="1"/>
    <col min="5130" max="5130" width="7.5" style="193" customWidth="1"/>
    <col min="5131" max="5132" width="16.6" style="193" customWidth="1"/>
    <col min="5133" max="5133" width="27.2" style="193" customWidth="1"/>
    <col min="5134" max="5134" width="8.2" style="193" customWidth="1"/>
    <col min="5135" max="5135" width="8.9" style="193" customWidth="1"/>
    <col min="5136" max="5136" width="4.4" style="193" customWidth="1"/>
    <col min="5137" max="5137" width="4.1" style="193" customWidth="1"/>
    <col min="5138" max="5138" width="6.5" style="193" customWidth="1"/>
    <col min="5139" max="5139" width="33.9" style="193" customWidth="1"/>
    <col min="5140" max="5140" width="93.2" style="193" customWidth="1"/>
    <col min="5141" max="5141" width="8" style="193" customWidth="1"/>
    <col min="5142" max="5376" width="9" style="193"/>
    <col min="5377" max="5377" width="5.9" style="193" customWidth="1"/>
    <col min="5378" max="5378" width="11.1" style="193" customWidth="1"/>
    <col min="5379" max="5379" width="7.6" style="193" customWidth="1"/>
    <col min="5380" max="5381" width="10.5" style="193" customWidth="1"/>
    <col min="5382" max="5382" width="5" style="193" customWidth="1"/>
    <col min="5383" max="5383" width="6.9" style="193" customWidth="1"/>
    <col min="5384" max="5385" width="10.5" style="193" customWidth="1"/>
    <col min="5386" max="5386" width="7.5" style="193" customWidth="1"/>
    <col min="5387" max="5388" width="16.6" style="193" customWidth="1"/>
    <col min="5389" max="5389" width="27.2" style="193" customWidth="1"/>
    <col min="5390" max="5390" width="8.2" style="193" customWidth="1"/>
    <col min="5391" max="5391" width="8.9" style="193" customWidth="1"/>
    <col min="5392" max="5392" width="4.4" style="193" customWidth="1"/>
    <col min="5393" max="5393" width="4.1" style="193" customWidth="1"/>
    <col min="5394" max="5394" width="6.5" style="193" customWidth="1"/>
    <col min="5395" max="5395" width="33.9" style="193" customWidth="1"/>
    <col min="5396" max="5396" width="93.2" style="193" customWidth="1"/>
    <col min="5397" max="5397" width="8" style="193" customWidth="1"/>
    <col min="5398" max="5632" width="9" style="193"/>
    <col min="5633" max="5633" width="5.9" style="193" customWidth="1"/>
    <col min="5634" max="5634" width="11.1" style="193" customWidth="1"/>
    <col min="5635" max="5635" width="7.6" style="193" customWidth="1"/>
    <col min="5636" max="5637" width="10.5" style="193" customWidth="1"/>
    <col min="5638" max="5638" width="5" style="193" customWidth="1"/>
    <col min="5639" max="5639" width="6.9" style="193" customWidth="1"/>
    <col min="5640" max="5641" width="10.5" style="193" customWidth="1"/>
    <col min="5642" max="5642" width="7.5" style="193" customWidth="1"/>
    <col min="5643" max="5644" width="16.6" style="193" customWidth="1"/>
    <col min="5645" max="5645" width="27.2" style="193" customWidth="1"/>
    <col min="5646" max="5646" width="8.2" style="193" customWidth="1"/>
    <col min="5647" max="5647" width="8.9" style="193" customWidth="1"/>
    <col min="5648" max="5648" width="4.4" style="193" customWidth="1"/>
    <col min="5649" max="5649" width="4.1" style="193" customWidth="1"/>
    <col min="5650" max="5650" width="6.5" style="193" customWidth="1"/>
    <col min="5651" max="5651" width="33.9" style="193" customWidth="1"/>
    <col min="5652" max="5652" width="93.2" style="193" customWidth="1"/>
    <col min="5653" max="5653" width="8" style="193" customWidth="1"/>
    <col min="5654" max="5888" width="9" style="193"/>
    <col min="5889" max="5889" width="5.9" style="193" customWidth="1"/>
    <col min="5890" max="5890" width="11.1" style="193" customWidth="1"/>
    <col min="5891" max="5891" width="7.6" style="193" customWidth="1"/>
    <col min="5892" max="5893" width="10.5" style="193" customWidth="1"/>
    <col min="5894" max="5894" width="5" style="193" customWidth="1"/>
    <col min="5895" max="5895" width="6.9" style="193" customWidth="1"/>
    <col min="5896" max="5897" width="10.5" style="193" customWidth="1"/>
    <col min="5898" max="5898" width="7.5" style="193" customWidth="1"/>
    <col min="5899" max="5900" width="16.6" style="193" customWidth="1"/>
    <col min="5901" max="5901" width="27.2" style="193" customWidth="1"/>
    <col min="5902" max="5902" width="8.2" style="193" customWidth="1"/>
    <col min="5903" max="5903" width="8.9" style="193" customWidth="1"/>
    <col min="5904" max="5904" width="4.4" style="193" customWidth="1"/>
    <col min="5905" max="5905" width="4.1" style="193" customWidth="1"/>
    <col min="5906" max="5906" width="6.5" style="193" customWidth="1"/>
    <col min="5907" max="5907" width="33.9" style="193" customWidth="1"/>
    <col min="5908" max="5908" width="93.2" style="193" customWidth="1"/>
    <col min="5909" max="5909" width="8" style="193" customWidth="1"/>
    <col min="5910" max="6144" width="9" style="193"/>
    <col min="6145" max="6145" width="5.9" style="193" customWidth="1"/>
    <col min="6146" max="6146" width="11.1" style="193" customWidth="1"/>
    <col min="6147" max="6147" width="7.6" style="193" customWidth="1"/>
    <col min="6148" max="6149" width="10.5" style="193" customWidth="1"/>
    <col min="6150" max="6150" width="5" style="193" customWidth="1"/>
    <col min="6151" max="6151" width="6.9" style="193" customWidth="1"/>
    <col min="6152" max="6153" width="10.5" style="193" customWidth="1"/>
    <col min="6154" max="6154" width="7.5" style="193" customWidth="1"/>
    <col min="6155" max="6156" width="16.6" style="193" customWidth="1"/>
    <col min="6157" max="6157" width="27.2" style="193" customWidth="1"/>
    <col min="6158" max="6158" width="8.2" style="193" customWidth="1"/>
    <col min="6159" max="6159" width="8.9" style="193" customWidth="1"/>
    <col min="6160" max="6160" width="4.4" style="193" customWidth="1"/>
    <col min="6161" max="6161" width="4.1" style="193" customWidth="1"/>
    <col min="6162" max="6162" width="6.5" style="193" customWidth="1"/>
    <col min="6163" max="6163" width="33.9" style="193" customWidth="1"/>
    <col min="6164" max="6164" width="93.2" style="193" customWidth="1"/>
    <col min="6165" max="6165" width="8" style="193" customWidth="1"/>
    <col min="6166" max="6400" width="9" style="193"/>
    <col min="6401" max="6401" width="5.9" style="193" customWidth="1"/>
    <col min="6402" max="6402" width="11.1" style="193" customWidth="1"/>
    <col min="6403" max="6403" width="7.6" style="193" customWidth="1"/>
    <col min="6404" max="6405" width="10.5" style="193" customWidth="1"/>
    <col min="6406" max="6406" width="5" style="193" customWidth="1"/>
    <col min="6407" max="6407" width="6.9" style="193" customWidth="1"/>
    <col min="6408" max="6409" width="10.5" style="193" customWidth="1"/>
    <col min="6410" max="6410" width="7.5" style="193" customWidth="1"/>
    <col min="6411" max="6412" width="16.6" style="193" customWidth="1"/>
    <col min="6413" max="6413" width="27.2" style="193" customWidth="1"/>
    <col min="6414" max="6414" width="8.2" style="193" customWidth="1"/>
    <col min="6415" max="6415" width="8.9" style="193" customWidth="1"/>
    <col min="6416" max="6416" width="4.4" style="193" customWidth="1"/>
    <col min="6417" max="6417" width="4.1" style="193" customWidth="1"/>
    <col min="6418" max="6418" width="6.5" style="193" customWidth="1"/>
    <col min="6419" max="6419" width="33.9" style="193" customWidth="1"/>
    <col min="6420" max="6420" width="93.2" style="193" customWidth="1"/>
    <col min="6421" max="6421" width="8" style="193" customWidth="1"/>
    <col min="6422" max="6656" width="9" style="193"/>
    <col min="6657" max="6657" width="5.9" style="193" customWidth="1"/>
    <col min="6658" max="6658" width="11.1" style="193" customWidth="1"/>
    <col min="6659" max="6659" width="7.6" style="193" customWidth="1"/>
    <col min="6660" max="6661" width="10.5" style="193" customWidth="1"/>
    <col min="6662" max="6662" width="5" style="193" customWidth="1"/>
    <col min="6663" max="6663" width="6.9" style="193" customWidth="1"/>
    <col min="6664" max="6665" width="10.5" style="193" customWidth="1"/>
    <col min="6666" max="6666" width="7.5" style="193" customWidth="1"/>
    <col min="6667" max="6668" width="16.6" style="193" customWidth="1"/>
    <col min="6669" max="6669" width="27.2" style="193" customWidth="1"/>
    <col min="6670" max="6670" width="8.2" style="193" customWidth="1"/>
    <col min="6671" max="6671" width="8.9" style="193" customWidth="1"/>
    <col min="6672" max="6672" width="4.4" style="193" customWidth="1"/>
    <col min="6673" max="6673" width="4.1" style="193" customWidth="1"/>
    <col min="6674" max="6674" width="6.5" style="193" customWidth="1"/>
    <col min="6675" max="6675" width="33.9" style="193" customWidth="1"/>
    <col min="6676" max="6676" width="93.2" style="193" customWidth="1"/>
    <col min="6677" max="6677" width="8" style="193" customWidth="1"/>
    <col min="6678" max="6912" width="9" style="193"/>
    <col min="6913" max="6913" width="5.9" style="193" customWidth="1"/>
    <col min="6914" max="6914" width="11.1" style="193" customWidth="1"/>
    <col min="6915" max="6915" width="7.6" style="193" customWidth="1"/>
    <col min="6916" max="6917" width="10.5" style="193" customWidth="1"/>
    <col min="6918" max="6918" width="5" style="193" customWidth="1"/>
    <col min="6919" max="6919" width="6.9" style="193" customWidth="1"/>
    <col min="6920" max="6921" width="10.5" style="193" customWidth="1"/>
    <col min="6922" max="6922" width="7.5" style="193" customWidth="1"/>
    <col min="6923" max="6924" width="16.6" style="193" customWidth="1"/>
    <col min="6925" max="6925" width="27.2" style="193" customWidth="1"/>
    <col min="6926" max="6926" width="8.2" style="193" customWidth="1"/>
    <col min="6927" max="6927" width="8.9" style="193" customWidth="1"/>
    <col min="6928" max="6928" width="4.4" style="193" customWidth="1"/>
    <col min="6929" max="6929" width="4.1" style="193" customWidth="1"/>
    <col min="6930" max="6930" width="6.5" style="193" customWidth="1"/>
    <col min="6931" max="6931" width="33.9" style="193" customWidth="1"/>
    <col min="6932" max="6932" width="93.2" style="193" customWidth="1"/>
    <col min="6933" max="6933" width="8" style="193" customWidth="1"/>
    <col min="6934" max="7168" width="9" style="193"/>
    <col min="7169" max="7169" width="5.9" style="193" customWidth="1"/>
    <col min="7170" max="7170" width="11.1" style="193" customWidth="1"/>
    <col min="7171" max="7171" width="7.6" style="193" customWidth="1"/>
    <col min="7172" max="7173" width="10.5" style="193" customWidth="1"/>
    <col min="7174" max="7174" width="5" style="193" customWidth="1"/>
    <col min="7175" max="7175" width="6.9" style="193" customWidth="1"/>
    <col min="7176" max="7177" width="10.5" style="193" customWidth="1"/>
    <col min="7178" max="7178" width="7.5" style="193" customWidth="1"/>
    <col min="7179" max="7180" width="16.6" style="193" customWidth="1"/>
    <col min="7181" max="7181" width="27.2" style="193" customWidth="1"/>
    <col min="7182" max="7182" width="8.2" style="193" customWidth="1"/>
    <col min="7183" max="7183" width="8.9" style="193" customWidth="1"/>
    <col min="7184" max="7184" width="4.4" style="193" customWidth="1"/>
    <col min="7185" max="7185" width="4.1" style="193" customWidth="1"/>
    <col min="7186" max="7186" width="6.5" style="193" customWidth="1"/>
    <col min="7187" max="7187" width="33.9" style="193" customWidth="1"/>
    <col min="7188" max="7188" width="93.2" style="193" customWidth="1"/>
    <col min="7189" max="7189" width="8" style="193" customWidth="1"/>
    <col min="7190" max="7424" width="9" style="193"/>
    <col min="7425" max="7425" width="5.9" style="193" customWidth="1"/>
    <col min="7426" max="7426" width="11.1" style="193" customWidth="1"/>
    <col min="7427" max="7427" width="7.6" style="193" customWidth="1"/>
    <col min="7428" max="7429" width="10.5" style="193" customWidth="1"/>
    <col min="7430" max="7430" width="5" style="193" customWidth="1"/>
    <col min="7431" max="7431" width="6.9" style="193" customWidth="1"/>
    <col min="7432" max="7433" width="10.5" style="193" customWidth="1"/>
    <col min="7434" max="7434" width="7.5" style="193" customWidth="1"/>
    <col min="7435" max="7436" width="16.6" style="193" customWidth="1"/>
    <col min="7437" max="7437" width="27.2" style="193" customWidth="1"/>
    <col min="7438" max="7438" width="8.2" style="193" customWidth="1"/>
    <col min="7439" max="7439" width="8.9" style="193" customWidth="1"/>
    <col min="7440" max="7440" width="4.4" style="193" customWidth="1"/>
    <col min="7441" max="7441" width="4.1" style="193" customWidth="1"/>
    <col min="7442" max="7442" width="6.5" style="193" customWidth="1"/>
    <col min="7443" max="7443" width="33.9" style="193" customWidth="1"/>
    <col min="7444" max="7444" width="93.2" style="193" customWidth="1"/>
    <col min="7445" max="7445" width="8" style="193" customWidth="1"/>
    <col min="7446" max="7680" width="9" style="193"/>
    <col min="7681" max="7681" width="5.9" style="193" customWidth="1"/>
    <col min="7682" max="7682" width="11.1" style="193" customWidth="1"/>
    <col min="7683" max="7683" width="7.6" style="193" customWidth="1"/>
    <col min="7684" max="7685" width="10.5" style="193" customWidth="1"/>
    <col min="7686" max="7686" width="5" style="193" customWidth="1"/>
    <col min="7687" max="7687" width="6.9" style="193" customWidth="1"/>
    <col min="7688" max="7689" width="10.5" style="193" customWidth="1"/>
    <col min="7690" max="7690" width="7.5" style="193" customWidth="1"/>
    <col min="7691" max="7692" width="16.6" style="193" customWidth="1"/>
    <col min="7693" max="7693" width="27.2" style="193" customWidth="1"/>
    <col min="7694" max="7694" width="8.2" style="193" customWidth="1"/>
    <col min="7695" max="7695" width="8.9" style="193" customWidth="1"/>
    <col min="7696" max="7696" width="4.4" style="193" customWidth="1"/>
    <col min="7697" max="7697" width="4.1" style="193" customWidth="1"/>
    <col min="7698" max="7698" width="6.5" style="193" customWidth="1"/>
    <col min="7699" max="7699" width="33.9" style="193" customWidth="1"/>
    <col min="7700" max="7700" width="93.2" style="193" customWidth="1"/>
    <col min="7701" max="7701" width="8" style="193" customWidth="1"/>
    <col min="7702" max="7936" width="9" style="193"/>
    <col min="7937" max="7937" width="5.9" style="193" customWidth="1"/>
    <col min="7938" max="7938" width="11.1" style="193" customWidth="1"/>
    <col min="7939" max="7939" width="7.6" style="193" customWidth="1"/>
    <col min="7940" max="7941" width="10.5" style="193" customWidth="1"/>
    <col min="7942" max="7942" width="5" style="193" customWidth="1"/>
    <col min="7943" max="7943" width="6.9" style="193" customWidth="1"/>
    <col min="7944" max="7945" width="10.5" style="193" customWidth="1"/>
    <col min="7946" max="7946" width="7.5" style="193" customWidth="1"/>
    <col min="7947" max="7948" width="16.6" style="193" customWidth="1"/>
    <col min="7949" max="7949" width="27.2" style="193" customWidth="1"/>
    <col min="7950" max="7950" width="8.2" style="193" customWidth="1"/>
    <col min="7951" max="7951" width="8.9" style="193" customWidth="1"/>
    <col min="7952" max="7952" width="4.4" style="193" customWidth="1"/>
    <col min="7953" max="7953" width="4.1" style="193" customWidth="1"/>
    <col min="7954" max="7954" width="6.5" style="193" customWidth="1"/>
    <col min="7955" max="7955" width="33.9" style="193" customWidth="1"/>
    <col min="7956" max="7956" width="93.2" style="193" customWidth="1"/>
    <col min="7957" max="7957" width="8" style="193" customWidth="1"/>
    <col min="7958" max="8192" width="9" style="193"/>
    <col min="8193" max="8193" width="5.9" style="193" customWidth="1"/>
    <col min="8194" max="8194" width="11.1" style="193" customWidth="1"/>
    <col min="8195" max="8195" width="7.6" style="193" customWidth="1"/>
    <col min="8196" max="8197" width="10.5" style="193" customWidth="1"/>
    <col min="8198" max="8198" width="5" style="193" customWidth="1"/>
    <col min="8199" max="8199" width="6.9" style="193" customWidth="1"/>
    <col min="8200" max="8201" width="10.5" style="193" customWidth="1"/>
    <col min="8202" max="8202" width="7.5" style="193" customWidth="1"/>
    <col min="8203" max="8204" width="16.6" style="193" customWidth="1"/>
    <col min="8205" max="8205" width="27.2" style="193" customWidth="1"/>
    <col min="8206" max="8206" width="8.2" style="193" customWidth="1"/>
    <col min="8207" max="8207" width="8.9" style="193" customWidth="1"/>
    <col min="8208" max="8208" width="4.4" style="193" customWidth="1"/>
    <col min="8209" max="8209" width="4.1" style="193" customWidth="1"/>
    <col min="8210" max="8210" width="6.5" style="193" customWidth="1"/>
    <col min="8211" max="8211" width="33.9" style="193" customWidth="1"/>
    <col min="8212" max="8212" width="93.2" style="193" customWidth="1"/>
    <col min="8213" max="8213" width="8" style="193" customWidth="1"/>
    <col min="8214" max="8448" width="9" style="193"/>
    <col min="8449" max="8449" width="5.9" style="193" customWidth="1"/>
    <col min="8450" max="8450" width="11.1" style="193" customWidth="1"/>
    <col min="8451" max="8451" width="7.6" style="193" customWidth="1"/>
    <col min="8452" max="8453" width="10.5" style="193" customWidth="1"/>
    <col min="8454" max="8454" width="5" style="193" customWidth="1"/>
    <col min="8455" max="8455" width="6.9" style="193" customWidth="1"/>
    <col min="8456" max="8457" width="10.5" style="193" customWidth="1"/>
    <col min="8458" max="8458" width="7.5" style="193" customWidth="1"/>
    <col min="8459" max="8460" width="16.6" style="193" customWidth="1"/>
    <col min="8461" max="8461" width="27.2" style="193" customWidth="1"/>
    <col min="8462" max="8462" width="8.2" style="193" customWidth="1"/>
    <col min="8463" max="8463" width="8.9" style="193" customWidth="1"/>
    <col min="8464" max="8464" width="4.4" style="193" customWidth="1"/>
    <col min="8465" max="8465" width="4.1" style="193" customWidth="1"/>
    <col min="8466" max="8466" width="6.5" style="193" customWidth="1"/>
    <col min="8467" max="8467" width="33.9" style="193" customWidth="1"/>
    <col min="8468" max="8468" width="93.2" style="193" customWidth="1"/>
    <col min="8469" max="8469" width="8" style="193" customWidth="1"/>
    <col min="8470" max="8704" width="9" style="193"/>
    <col min="8705" max="8705" width="5.9" style="193" customWidth="1"/>
    <col min="8706" max="8706" width="11.1" style="193" customWidth="1"/>
    <col min="8707" max="8707" width="7.6" style="193" customWidth="1"/>
    <col min="8708" max="8709" width="10.5" style="193" customWidth="1"/>
    <col min="8710" max="8710" width="5" style="193" customWidth="1"/>
    <col min="8711" max="8711" width="6.9" style="193" customWidth="1"/>
    <col min="8712" max="8713" width="10.5" style="193" customWidth="1"/>
    <col min="8714" max="8714" width="7.5" style="193" customWidth="1"/>
    <col min="8715" max="8716" width="16.6" style="193" customWidth="1"/>
    <col min="8717" max="8717" width="27.2" style="193" customWidth="1"/>
    <col min="8718" max="8718" width="8.2" style="193" customWidth="1"/>
    <col min="8719" max="8719" width="8.9" style="193" customWidth="1"/>
    <col min="8720" max="8720" width="4.4" style="193" customWidth="1"/>
    <col min="8721" max="8721" width="4.1" style="193" customWidth="1"/>
    <col min="8722" max="8722" width="6.5" style="193" customWidth="1"/>
    <col min="8723" max="8723" width="33.9" style="193" customWidth="1"/>
    <col min="8724" max="8724" width="93.2" style="193" customWidth="1"/>
    <col min="8725" max="8725" width="8" style="193" customWidth="1"/>
    <col min="8726" max="8960" width="9" style="193"/>
    <col min="8961" max="8961" width="5.9" style="193" customWidth="1"/>
    <col min="8962" max="8962" width="11.1" style="193" customWidth="1"/>
    <col min="8963" max="8963" width="7.6" style="193" customWidth="1"/>
    <col min="8964" max="8965" width="10.5" style="193" customWidth="1"/>
    <col min="8966" max="8966" width="5" style="193" customWidth="1"/>
    <col min="8967" max="8967" width="6.9" style="193" customWidth="1"/>
    <col min="8968" max="8969" width="10.5" style="193" customWidth="1"/>
    <col min="8970" max="8970" width="7.5" style="193" customWidth="1"/>
    <col min="8971" max="8972" width="16.6" style="193" customWidth="1"/>
    <col min="8973" max="8973" width="27.2" style="193" customWidth="1"/>
    <col min="8974" max="8974" width="8.2" style="193" customWidth="1"/>
    <col min="8975" max="8975" width="8.9" style="193" customWidth="1"/>
    <col min="8976" max="8976" width="4.4" style="193" customWidth="1"/>
    <col min="8977" max="8977" width="4.1" style="193" customWidth="1"/>
    <col min="8978" max="8978" width="6.5" style="193" customWidth="1"/>
    <col min="8979" max="8979" width="33.9" style="193" customWidth="1"/>
    <col min="8980" max="8980" width="93.2" style="193" customWidth="1"/>
    <col min="8981" max="8981" width="8" style="193" customWidth="1"/>
    <col min="8982" max="9216" width="9" style="193"/>
    <col min="9217" max="9217" width="5.9" style="193" customWidth="1"/>
    <col min="9218" max="9218" width="11.1" style="193" customWidth="1"/>
    <col min="9219" max="9219" width="7.6" style="193" customWidth="1"/>
    <col min="9220" max="9221" width="10.5" style="193" customWidth="1"/>
    <col min="9222" max="9222" width="5" style="193" customWidth="1"/>
    <col min="9223" max="9223" width="6.9" style="193" customWidth="1"/>
    <col min="9224" max="9225" width="10.5" style="193" customWidth="1"/>
    <col min="9226" max="9226" width="7.5" style="193" customWidth="1"/>
    <col min="9227" max="9228" width="16.6" style="193" customWidth="1"/>
    <col min="9229" max="9229" width="27.2" style="193" customWidth="1"/>
    <col min="9230" max="9230" width="8.2" style="193" customWidth="1"/>
    <col min="9231" max="9231" width="8.9" style="193" customWidth="1"/>
    <col min="9232" max="9232" width="4.4" style="193" customWidth="1"/>
    <col min="9233" max="9233" width="4.1" style="193" customWidth="1"/>
    <col min="9234" max="9234" width="6.5" style="193" customWidth="1"/>
    <col min="9235" max="9235" width="33.9" style="193" customWidth="1"/>
    <col min="9236" max="9236" width="93.2" style="193" customWidth="1"/>
    <col min="9237" max="9237" width="8" style="193" customWidth="1"/>
    <col min="9238" max="9472" width="9" style="193"/>
    <col min="9473" max="9473" width="5.9" style="193" customWidth="1"/>
    <col min="9474" max="9474" width="11.1" style="193" customWidth="1"/>
    <col min="9475" max="9475" width="7.6" style="193" customWidth="1"/>
    <col min="9476" max="9477" width="10.5" style="193" customWidth="1"/>
    <col min="9478" max="9478" width="5" style="193" customWidth="1"/>
    <col min="9479" max="9479" width="6.9" style="193" customWidth="1"/>
    <col min="9480" max="9481" width="10.5" style="193" customWidth="1"/>
    <col min="9482" max="9482" width="7.5" style="193" customWidth="1"/>
    <col min="9483" max="9484" width="16.6" style="193" customWidth="1"/>
    <col min="9485" max="9485" width="27.2" style="193" customWidth="1"/>
    <col min="9486" max="9486" width="8.2" style="193" customWidth="1"/>
    <col min="9487" max="9487" width="8.9" style="193" customWidth="1"/>
    <col min="9488" max="9488" width="4.4" style="193" customWidth="1"/>
    <col min="9489" max="9489" width="4.1" style="193" customWidth="1"/>
    <col min="9490" max="9490" width="6.5" style="193" customWidth="1"/>
    <col min="9491" max="9491" width="33.9" style="193" customWidth="1"/>
    <col min="9492" max="9492" width="93.2" style="193" customWidth="1"/>
    <col min="9493" max="9493" width="8" style="193" customWidth="1"/>
    <col min="9494" max="9728" width="9" style="193"/>
    <col min="9729" max="9729" width="5.9" style="193" customWidth="1"/>
    <col min="9730" max="9730" width="11.1" style="193" customWidth="1"/>
    <col min="9731" max="9731" width="7.6" style="193" customWidth="1"/>
    <col min="9732" max="9733" width="10.5" style="193" customWidth="1"/>
    <col min="9734" max="9734" width="5" style="193" customWidth="1"/>
    <col min="9735" max="9735" width="6.9" style="193" customWidth="1"/>
    <col min="9736" max="9737" width="10.5" style="193" customWidth="1"/>
    <col min="9738" max="9738" width="7.5" style="193" customWidth="1"/>
    <col min="9739" max="9740" width="16.6" style="193" customWidth="1"/>
    <col min="9741" max="9741" width="27.2" style="193" customWidth="1"/>
    <col min="9742" max="9742" width="8.2" style="193" customWidth="1"/>
    <col min="9743" max="9743" width="8.9" style="193" customWidth="1"/>
    <col min="9744" max="9744" width="4.4" style="193" customWidth="1"/>
    <col min="9745" max="9745" width="4.1" style="193" customWidth="1"/>
    <col min="9746" max="9746" width="6.5" style="193" customWidth="1"/>
    <col min="9747" max="9747" width="33.9" style="193" customWidth="1"/>
    <col min="9748" max="9748" width="93.2" style="193" customWidth="1"/>
    <col min="9749" max="9749" width="8" style="193" customWidth="1"/>
    <col min="9750" max="9984" width="9" style="193"/>
    <col min="9985" max="9985" width="5.9" style="193" customWidth="1"/>
    <col min="9986" max="9986" width="11.1" style="193" customWidth="1"/>
    <col min="9987" max="9987" width="7.6" style="193" customWidth="1"/>
    <col min="9988" max="9989" width="10.5" style="193" customWidth="1"/>
    <col min="9990" max="9990" width="5" style="193" customWidth="1"/>
    <col min="9991" max="9991" width="6.9" style="193" customWidth="1"/>
    <col min="9992" max="9993" width="10.5" style="193" customWidth="1"/>
    <col min="9994" max="9994" width="7.5" style="193" customWidth="1"/>
    <col min="9995" max="9996" width="16.6" style="193" customWidth="1"/>
    <col min="9997" max="9997" width="27.2" style="193" customWidth="1"/>
    <col min="9998" max="9998" width="8.2" style="193" customWidth="1"/>
    <col min="9999" max="9999" width="8.9" style="193" customWidth="1"/>
    <col min="10000" max="10000" width="4.4" style="193" customWidth="1"/>
    <col min="10001" max="10001" width="4.1" style="193" customWidth="1"/>
    <col min="10002" max="10002" width="6.5" style="193" customWidth="1"/>
    <col min="10003" max="10003" width="33.9" style="193" customWidth="1"/>
    <col min="10004" max="10004" width="93.2" style="193" customWidth="1"/>
    <col min="10005" max="10005" width="8" style="193" customWidth="1"/>
    <col min="10006" max="10240" width="9" style="193"/>
    <col min="10241" max="10241" width="5.9" style="193" customWidth="1"/>
    <col min="10242" max="10242" width="11.1" style="193" customWidth="1"/>
    <col min="10243" max="10243" width="7.6" style="193" customWidth="1"/>
    <col min="10244" max="10245" width="10.5" style="193" customWidth="1"/>
    <col min="10246" max="10246" width="5" style="193" customWidth="1"/>
    <col min="10247" max="10247" width="6.9" style="193" customWidth="1"/>
    <col min="10248" max="10249" width="10.5" style="193" customWidth="1"/>
    <col min="10250" max="10250" width="7.5" style="193" customWidth="1"/>
    <col min="10251" max="10252" width="16.6" style="193" customWidth="1"/>
    <col min="10253" max="10253" width="27.2" style="193" customWidth="1"/>
    <col min="10254" max="10254" width="8.2" style="193" customWidth="1"/>
    <col min="10255" max="10255" width="8.9" style="193" customWidth="1"/>
    <col min="10256" max="10256" width="4.4" style="193" customWidth="1"/>
    <col min="10257" max="10257" width="4.1" style="193" customWidth="1"/>
    <col min="10258" max="10258" width="6.5" style="193" customWidth="1"/>
    <col min="10259" max="10259" width="33.9" style="193" customWidth="1"/>
    <col min="10260" max="10260" width="93.2" style="193" customWidth="1"/>
    <col min="10261" max="10261" width="8" style="193" customWidth="1"/>
    <col min="10262" max="10496" width="9" style="193"/>
    <col min="10497" max="10497" width="5.9" style="193" customWidth="1"/>
    <col min="10498" max="10498" width="11.1" style="193" customWidth="1"/>
    <col min="10499" max="10499" width="7.6" style="193" customWidth="1"/>
    <col min="10500" max="10501" width="10.5" style="193" customWidth="1"/>
    <col min="10502" max="10502" width="5" style="193" customWidth="1"/>
    <col min="10503" max="10503" width="6.9" style="193" customWidth="1"/>
    <col min="10504" max="10505" width="10.5" style="193" customWidth="1"/>
    <col min="10506" max="10506" width="7.5" style="193" customWidth="1"/>
    <col min="10507" max="10508" width="16.6" style="193" customWidth="1"/>
    <col min="10509" max="10509" width="27.2" style="193" customWidth="1"/>
    <col min="10510" max="10510" width="8.2" style="193" customWidth="1"/>
    <col min="10511" max="10511" width="8.9" style="193" customWidth="1"/>
    <col min="10512" max="10512" width="4.4" style="193" customWidth="1"/>
    <col min="10513" max="10513" width="4.1" style="193" customWidth="1"/>
    <col min="10514" max="10514" width="6.5" style="193" customWidth="1"/>
    <col min="10515" max="10515" width="33.9" style="193" customWidth="1"/>
    <col min="10516" max="10516" width="93.2" style="193" customWidth="1"/>
    <col min="10517" max="10517" width="8" style="193" customWidth="1"/>
    <col min="10518" max="10752" width="9" style="193"/>
    <col min="10753" max="10753" width="5.9" style="193" customWidth="1"/>
    <col min="10754" max="10754" width="11.1" style="193" customWidth="1"/>
    <col min="10755" max="10755" width="7.6" style="193" customWidth="1"/>
    <col min="10756" max="10757" width="10.5" style="193" customWidth="1"/>
    <col min="10758" max="10758" width="5" style="193" customWidth="1"/>
    <col min="10759" max="10759" width="6.9" style="193" customWidth="1"/>
    <col min="10760" max="10761" width="10.5" style="193" customWidth="1"/>
    <col min="10762" max="10762" width="7.5" style="193" customWidth="1"/>
    <col min="10763" max="10764" width="16.6" style="193" customWidth="1"/>
    <col min="10765" max="10765" width="27.2" style="193" customWidth="1"/>
    <col min="10766" max="10766" width="8.2" style="193" customWidth="1"/>
    <col min="10767" max="10767" width="8.9" style="193" customWidth="1"/>
    <col min="10768" max="10768" width="4.4" style="193" customWidth="1"/>
    <col min="10769" max="10769" width="4.1" style="193" customWidth="1"/>
    <col min="10770" max="10770" width="6.5" style="193" customWidth="1"/>
    <col min="10771" max="10771" width="33.9" style="193" customWidth="1"/>
    <col min="10772" max="10772" width="93.2" style="193" customWidth="1"/>
    <col min="10773" max="10773" width="8" style="193" customWidth="1"/>
    <col min="10774" max="11008" width="9" style="193"/>
    <col min="11009" max="11009" width="5.9" style="193" customWidth="1"/>
    <col min="11010" max="11010" width="11.1" style="193" customWidth="1"/>
    <col min="11011" max="11011" width="7.6" style="193" customWidth="1"/>
    <col min="11012" max="11013" width="10.5" style="193" customWidth="1"/>
    <col min="11014" max="11014" width="5" style="193" customWidth="1"/>
    <col min="11015" max="11015" width="6.9" style="193" customWidth="1"/>
    <col min="11016" max="11017" width="10.5" style="193" customWidth="1"/>
    <col min="11018" max="11018" width="7.5" style="193" customWidth="1"/>
    <col min="11019" max="11020" width="16.6" style="193" customWidth="1"/>
    <col min="11021" max="11021" width="27.2" style="193" customWidth="1"/>
    <col min="11022" max="11022" width="8.2" style="193" customWidth="1"/>
    <col min="11023" max="11023" width="8.9" style="193" customWidth="1"/>
    <col min="11024" max="11024" width="4.4" style="193" customWidth="1"/>
    <col min="11025" max="11025" width="4.1" style="193" customWidth="1"/>
    <col min="11026" max="11026" width="6.5" style="193" customWidth="1"/>
    <col min="11027" max="11027" width="33.9" style="193" customWidth="1"/>
    <col min="11028" max="11028" width="93.2" style="193" customWidth="1"/>
    <col min="11029" max="11029" width="8" style="193" customWidth="1"/>
    <col min="11030" max="11264" width="9" style="193"/>
    <col min="11265" max="11265" width="5.9" style="193" customWidth="1"/>
    <col min="11266" max="11266" width="11.1" style="193" customWidth="1"/>
    <col min="11267" max="11267" width="7.6" style="193" customWidth="1"/>
    <col min="11268" max="11269" width="10.5" style="193" customWidth="1"/>
    <col min="11270" max="11270" width="5" style="193" customWidth="1"/>
    <col min="11271" max="11271" width="6.9" style="193" customWidth="1"/>
    <col min="11272" max="11273" width="10.5" style="193" customWidth="1"/>
    <col min="11274" max="11274" width="7.5" style="193" customWidth="1"/>
    <col min="11275" max="11276" width="16.6" style="193" customWidth="1"/>
    <col min="11277" max="11277" width="27.2" style="193" customWidth="1"/>
    <col min="11278" max="11278" width="8.2" style="193" customWidth="1"/>
    <col min="11279" max="11279" width="8.9" style="193" customWidth="1"/>
    <col min="11280" max="11280" width="4.4" style="193" customWidth="1"/>
    <col min="11281" max="11281" width="4.1" style="193" customWidth="1"/>
    <col min="11282" max="11282" width="6.5" style="193" customWidth="1"/>
    <col min="11283" max="11283" width="33.9" style="193" customWidth="1"/>
    <col min="11284" max="11284" width="93.2" style="193" customWidth="1"/>
    <col min="11285" max="11285" width="8" style="193" customWidth="1"/>
    <col min="11286" max="11520" width="9" style="193"/>
    <col min="11521" max="11521" width="5.9" style="193" customWidth="1"/>
    <col min="11522" max="11522" width="11.1" style="193" customWidth="1"/>
    <col min="11523" max="11523" width="7.6" style="193" customWidth="1"/>
    <col min="11524" max="11525" width="10.5" style="193" customWidth="1"/>
    <col min="11526" max="11526" width="5" style="193" customWidth="1"/>
    <col min="11527" max="11527" width="6.9" style="193" customWidth="1"/>
    <col min="11528" max="11529" width="10.5" style="193" customWidth="1"/>
    <col min="11530" max="11530" width="7.5" style="193" customWidth="1"/>
    <col min="11531" max="11532" width="16.6" style="193" customWidth="1"/>
    <col min="11533" max="11533" width="27.2" style="193" customWidth="1"/>
    <col min="11534" max="11534" width="8.2" style="193" customWidth="1"/>
    <col min="11535" max="11535" width="8.9" style="193" customWidth="1"/>
    <col min="11536" max="11536" width="4.4" style="193" customWidth="1"/>
    <col min="11537" max="11537" width="4.1" style="193" customWidth="1"/>
    <col min="11538" max="11538" width="6.5" style="193" customWidth="1"/>
    <col min="11539" max="11539" width="33.9" style="193" customWidth="1"/>
    <col min="11540" max="11540" width="93.2" style="193" customWidth="1"/>
    <col min="11541" max="11541" width="8" style="193" customWidth="1"/>
    <col min="11542" max="11776" width="9" style="193"/>
    <col min="11777" max="11777" width="5.9" style="193" customWidth="1"/>
    <col min="11778" max="11778" width="11.1" style="193" customWidth="1"/>
    <col min="11779" max="11779" width="7.6" style="193" customWidth="1"/>
    <col min="11780" max="11781" width="10.5" style="193" customWidth="1"/>
    <col min="11782" max="11782" width="5" style="193" customWidth="1"/>
    <col min="11783" max="11783" width="6.9" style="193" customWidth="1"/>
    <col min="11784" max="11785" width="10.5" style="193" customWidth="1"/>
    <col min="11786" max="11786" width="7.5" style="193" customWidth="1"/>
    <col min="11787" max="11788" width="16.6" style="193" customWidth="1"/>
    <col min="11789" max="11789" width="27.2" style="193" customWidth="1"/>
    <col min="11790" max="11790" width="8.2" style="193" customWidth="1"/>
    <col min="11791" max="11791" width="8.9" style="193" customWidth="1"/>
    <col min="11792" max="11792" width="4.4" style="193" customWidth="1"/>
    <col min="11793" max="11793" width="4.1" style="193" customWidth="1"/>
    <col min="11794" max="11794" width="6.5" style="193" customWidth="1"/>
    <col min="11795" max="11795" width="33.9" style="193" customWidth="1"/>
    <col min="11796" max="11796" width="93.2" style="193" customWidth="1"/>
    <col min="11797" max="11797" width="8" style="193" customWidth="1"/>
    <col min="11798" max="12032" width="9" style="193"/>
    <col min="12033" max="12033" width="5.9" style="193" customWidth="1"/>
    <col min="12034" max="12034" width="11.1" style="193" customWidth="1"/>
    <col min="12035" max="12035" width="7.6" style="193" customWidth="1"/>
    <col min="12036" max="12037" width="10.5" style="193" customWidth="1"/>
    <col min="12038" max="12038" width="5" style="193" customWidth="1"/>
    <col min="12039" max="12039" width="6.9" style="193" customWidth="1"/>
    <col min="12040" max="12041" width="10.5" style="193" customWidth="1"/>
    <col min="12042" max="12042" width="7.5" style="193" customWidth="1"/>
    <col min="12043" max="12044" width="16.6" style="193" customWidth="1"/>
    <col min="12045" max="12045" width="27.2" style="193" customWidth="1"/>
    <col min="12046" max="12046" width="8.2" style="193" customWidth="1"/>
    <col min="12047" max="12047" width="8.9" style="193" customWidth="1"/>
    <col min="12048" max="12048" width="4.4" style="193" customWidth="1"/>
    <col min="12049" max="12049" width="4.1" style="193" customWidth="1"/>
    <col min="12050" max="12050" width="6.5" style="193" customWidth="1"/>
    <col min="12051" max="12051" width="33.9" style="193" customWidth="1"/>
    <col min="12052" max="12052" width="93.2" style="193" customWidth="1"/>
    <col min="12053" max="12053" width="8" style="193" customWidth="1"/>
    <col min="12054" max="12288" width="9" style="193"/>
    <col min="12289" max="12289" width="5.9" style="193" customWidth="1"/>
    <col min="12290" max="12290" width="11.1" style="193" customWidth="1"/>
    <col min="12291" max="12291" width="7.6" style="193" customWidth="1"/>
    <col min="12292" max="12293" width="10.5" style="193" customWidth="1"/>
    <col min="12294" max="12294" width="5" style="193" customWidth="1"/>
    <col min="12295" max="12295" width="6.9" style="193" customWidth="1"/>
    <col min="12296" max="12297" width="10.5" style="193" customWidth="1"/>
    <col min="12298" max="12298" width="7.5" style="193" customWidth="1"/>
    <col min="12299" max="12300" width="16.6" style="193" customWidth="1"/>
    <col min="12301" max="12301" width="27.2" style="193" customWidth="1"/>
    <col min="12302" max="12302" width="8.2" style="193" customWidth="1"/>
    <col min="12303" max="12303" width="8.9" style="193" customWidth="1"/>
    <col min="12304" max="12304" width="4.4" style="193" customWidth="1"/>
    <col min="12305" max="12305" width="4.1" style="193" customWidth="1"/>
    <col min="12306" max="12306" width="6.5" style="193" customWidth="1"/>
    <col min="12307" max="12307" width="33.9" style="193" customWidth="1"/>
    <col min="12308" max="12308" width="93.2" style="193" customWidth="1"/>
    <col min="12309" max="12309" width="8" style="193" customWidth="1"/>
    <col min="12310" max="12544" width="9" style="193"/>
    <col min="12545" max="12545" width="5.9" style="193" customWidth="1"/>
    <col min="12546" max="12546" width="11.1" style="193" customWidth="1"/>
    <col min="12547" max="12547" width="7.6" style="193" customWidth="1"/>
    <col min="12548" max="12549" width="10.5" style="193" customWidth="1"/>
    <col min="12550" max="12550" width="5" style="193" customWidth="1"/>
    <col min="12551" max="12551" width="6.9" style="193" customWidth="1"/>
    <col min="12552" max="12553" width="10.5" style="193" customWidth="1"/>
    <col min="12554" max="12554" width="7.5" style="193" customWidth="1"/>
    <col min="12555" max="12556" width="16.6" style="193" customWidth="1"/>
    <col min="12557" max="12557" width="27.2" style="193" customWidth="1"/>
    <col min="12558" max="12558" width="8.2" style="193" customWidth="1"/>
    <col min="12559" max="12559" width="8.9" style="193" customWidth="1"/>
    <col min="12560" max="12560" width="4.4" style="193" customWidth="1"/>
    <col min="12561" max="12561" width="4.1" style="193" customWidth="1"/>
    <col min="12562" max="12562" width="6.5" style="193" customWidth="1"/>
    <col min="12563" max="12563" width="33.9" style="193" customWidth="1"/>
    <col min="12564" max="12564" width="93.2" style="193" customWidth="1"/>
    <col min="12565" max="12565" width="8" style="193" customWidth="1"/>
    <col min="12566" max="12800" width="9" style="193"/>
    <col min="12801" max="12801" width="5.9" style="193" customWidth="1"/>
    <col min="12802" max="12802" width="11.1" style="193" customWidth="1"/>
    <col min="12803" max="12803" width="7.6" style="193" customWidth="1"/>
    <col min="12804" max="12805" width="10.5" style="193" customWidth="1"/>
    <col min="12806" max="12806" width="5" style="193" customWidth="1"/>
    <col min="12807" max="12807" width="6.9" style="193" customWidth="1"/>
    <col min="12808" max="12809" width="10.5" style="193" customWidth="1"/>
    <col min="12810" max="12810" width="7.5" style="193" customWidth="1"/>
    <col min="12811" max="12812" width="16.6" style="193" customWidth="1"/>
    <col min="12813" max="12813" width="27.2" style="193" customWidth="1"/>
    <col min="12814" max="12814" width="8.2" style="193" customWidth="1"/>
    <col min="12815" max="12815" width="8.9" style="193" customWidth="1"/>
    <col min="12816" max="12816" width="4.4" style="193" customWidth="1"/>
    <col min="12817" max="12817" width="4.1" style="193" customWidth="1"/>
    <col min="12818" max="12818" width="6.5" style="193" customWidth="1"/>
    <col min="12819" max="12819" width="33.9" style="193" customWidth="1"/>
    <col min="12820" max="12820" width="93.2" style="193" customWidth="1"/>
    <col min="12821" max="12821" width="8" style="193" customWidth="1"/>
    <col min="12822" max="13056" width="9" style="193"/>
    <col min="13057" max="13057" width="5.9" style="193" customWidth="1"/>
    <col min="13058" max="13058" width="11.1" style="193" customWidth="1"/>
    <col min="13059" max="13059" width="7.6" style="193" customWidth="1"/>
    <col min="13060" max="13061" width="10.5" style="193" customWidth="1"/>
    <col min="13062" max="13062" width="5" style="193" customWidth="1"/>
    <col min="13063" max="13063" width="6.9" style="193" customWidth="1"/>
    <col min="13064" max="13065" width="10.5" style="193" customWidth="1"/>
    <col min="13066" max="13066" width="7.5" style="193" customWidth="1"/>
    <col min="13067" max="13068" width="16.6" style="193" customWidth="1"/>
    <col min="13069" max="13069" width="27.2" style="193" customWidth="1"/>
    <col min="13070" max="13070" width="8.2" style="193" customWidth="1"/>
    <col min="13071" max="13071" width="8.9" style="193" customWidth="1"/>
    <col min="13072" max="13072" width="4.4" style="193" customWidth="1"/>
    <col min="13073" max="13073" width="4.1" style="193" customWidth="1"/>
    <col min="13074" max="13074" width="6.5" style="193" customWidth="1"/>
    <col min="13075" max="13075" width="33.9" style="193" customWidth="1"/>
    <col min="13076" max="13076" width="93.2" style="193" customWidth="1"/>
    <col min="13077" max="13077" width="8" style="193" customWidth="1"/>
    <col min="13078" max="13312" width="9" style="193"/>
    <col min="13313" max="13313" width="5.9" style="193" customWidth="1"/>
    <col min="13314" max="13314" width="11.1" style="193" customWidth="1"/>
    <col min="13315" max="13315" width="7.6" style="193" customWidth="1"/>
    <col min="13316" max="13317" width="10.5" style="193" customWidth="1"/>
    <col min="13318" max="13318" width="5" style="193" customWidth="1"/>
    <col min="13319" max="13319" width="6.9" style="193" customWidth="1"/>
    <col min="13320" max="13321" width="10.5" style="193" customWidth="1"/>
    <col min="13322" max="13322" width="7.5" style="193" customWidth="1"/>
    <col min="13323" max="13324" width="16.6" style="193" customWidth="1"/>
    <col min="13325" max="13325" width="27.2" style="193" customWidth="1"/>
    <col min="13326" max="13326" width="8.2" style="193" customWidth="1"/>
    <col min="13327" max="13327" width="8.9" style="193" customWidth="1"/>
    <col min="13328" max="13328" width="4.4" style="193" customWidth="1"/>
    <col min="13329" max="13329" width="4.1" style="193" customWidth="1"/>
    <col min="13330" max="13330" width="6.5" style="193" customWidth="1"/>
    <col min="13331" max="13331" width="33.9" style="193" customWidth="1"/>
    <col min="13332" max="13332" width="93.2" style="193" customWidth="1"/>
    <col min="13333" max="13333" width="8" style="193" customWidth="1"/>
    <col min="13334" max="13568" width="9" style="193"/>
    <col min="13569" max="13569" width="5.9" style="193" customWidth="1"/>
    <col min="13570" max="13570" width="11.1" style="193" customWidth="1"/>
    <col min="13571" max="13571" width="7.6" style="193" customWidth="1"/>
    <col min="13572" max="13573" width="10.5" style="193" customWidth="1"/>
    <col min="13574" max="13574" width="5" style="193" customWidth="1"/>
    <col min="13575" max="13575" width="6.9" style="193" customWidth="1"/>
    <col min="13576" max="13577" width="10.5" style="193" customWidth="1"/>
    <col min="13578" max="13578" width="7.5" style="193" customWidth="1"/>
    <col min="13579" max="13580" width="16.6" style="193" customWidth="1"/>
    <col min="13581" max="13581" width="27.2" style="193" customWidth="1"/>
    <col min="13582" max="13582" width="8.2" style="193" customWidth="1"/>
    <col min="13583" max="13583" width="8.9" style="193" customWidth="1"/>
    <col min="13584" max="13584" width="4.4" style="193" customWidth="1"/>
    <col min="13585" max="13585" width="4.1" style="193" customWidth="1"/>
    <col min="13586" max="13586" width="6.5" style="193" customWidth="1"/>
    <col min="13587" max="13587" width="33.9" style="193" customWidth="1"/>
    <col min="13588" max="13588" width="93.2" style="193" customWidth="1"/>
    <col min="13589" max="13589" width="8" style="193" customWidth="1"/>
    <col min="13590" max="13824" width="9" style="193"/>
    <col min="13825" max="13825" width="5.9" style="193" customWidth="1"/>
    <col min="13826" max="13826" width="11.1" style="193" customWidth="1"/>
    <col min="13827" max="13827" width="7.6" style="193" customWidth="1"/>
    <col min="13828" max="13829" width="10.5" style="193" customWidth="1"/>
    <col min="13830" max="13830" width="5" style="193" customWidth="1"/>
    <col min="13831" max="13831" width="6.9" style="193" customWidth="1"/>
    <col min="13832" max="13833" width="10.5" style="193" customWidth="1"/>
    <col min="13834" max="13834" width="7.5" style="193" customWidth="1"/>
    <col min="13835" max="13836" width="16.6" style="193" customWidth="1"/>
    <col min="13837" max="13837" width="27.2" style="193" customWidth="1"/>
    <col min="13838" max="13838" width="8.2" style="193" customWidth="1"/>
    <col min="13839" max="13839" width="8.9" style="193" customWidth="1"/>
    <col min="13840" max="13840" width="4.4" style="193" customWidth="1"/>
    <col min="13841" max="13841" width="4.1" style="193" customWidth="1"/>
    <col min="13842" max="13842" width="6.5" style="193" customWidth="1"/>
    <col min="13843" max="13843" width="33.9" style="193" customWidth="1"/>
    <col min="13844" max="13844" width="93.2" style="193" customWidth="1"/>
    <col min="13845" max="13845" width="8" style="193" customWidth="1"/>
    <col min="13846" max="14080" width="9" style="193"/>
    <col min="14081" max="14081" width="5.9" style="193" customWidth="1"/>
    <col min="14082" max="14082" width="11.1" style="193" customWidth="1"/>
    <col min="14083" max="14083" width="7.6" style="193" customWidth="1"/>
    <col min="14084" max="14085" width="10.5" style="193" customWidth="1"/>
    <col min="14086" max="14086" width="5" style="193" customWidth="1"/>
    <col min="14087" max="14087" width="6.9" style="193" customWidth="1"/>
    <col min="14088" max="14089" width="10.5" style="193" customWidth="1"/>
    <col min="14090" max="14090" width="7.5" style="193" customWidth="1"/>
    <col min="14091" max="14092" width="16.6" style="193" customWidth="1"/>
    <col min="14093" max="14093" width="27.2" style="193" customWidth="1"/>
    <col min="14094" max="14094" width="8.2" style="193" customWidth="1"/>
    <col min="14095" max="14095" width="8.9" style="193" customWidth="1"/>
    <col min="14096" max="14096" width="4.4" style="193" customWidth="1"/>
    <col min="14097" max="14097" width="4.1" style="193" customWidth="1"/>
    <col min="14098" max="14098" width="6.5" style="193" customWidth="1"/>
    <col min="14099" max="14099" width="33.9" style="193" customWidth="1"/>
    <col min="14100" max="14100" width="93.2" style="193" customWidth="1"/>
    <col min="14101" max="14101" width="8" style="193" customWidth="1"/>
    <col min="14102" max="14336" width="9" style="193"/>
    <col min="14337" max="14337" width="5.9" style="193" customWidth="1"/>
    <col min="14338" max="14338" width="11.1" style="193" customWidth="1"/>
    <col min="14339" max="14339" width="7.6" style="193" customWidth="1"/>
    <col min="14340" max="14341" width="10.5" style="193" customWidth="1"/>
    <col min="14342" max="14342" width="5" style="193" customWidth="1"/>
    <col min="14343" max="14343" width="6.9" style="193" customWidth="1"/>
    <col min="14344" max="14345" width="10.5" style="193" customWidth="1"/>
    <col min="14346" max="14346" width="7.5" style="193" customWidth="1"/>
    <col min="14347" max="14348" width="16.6" style="193" customWidth="1"/>
    <col min="14349" max="14349" width="27.2" style="193" customWidth="1"/>
    <col min="14350" max="14350" width="8.2" style="193" customWidth="1"/>
    <col min="14351" max="14351" width="8.9" style="193" customWidth="1"/>
    <col min="14352" max="14352" width="4.4" style="193" customWidth="1"/>
    <col min="14353" max="14353" width="4.1" style="193" customWidth="1"/>
    <col min="14354" max="14354" width="6.5" style="193" customWidth="1"/>
    <col min="14355" max="14355" width="33.9" style="193" customWidth="1"/>
    <col min="14356" max="14356" width="93.2" style="193" customWidth="1"/>
    <col min="14357" max="14357" width="8" style="193" customWidth="1"/>
    <col min="14358" max="14592" width="9" style="193"/>
    <col min="14593" max="14593" width="5.9" style="193" customWidth="1"/>
    <col min="14594" max="14594" width="11.1" style="193" customWidth="1"/>
    <col min="14595" max="14595" width="7.6" style="193" customWidth="1"/>
    <col min="14596" max="14597" width="10.5" style="193" customWidth="1"/>
    <col min="14598" max="14598" width="5" style="193" customWidth="1"/>
    <col min="14599" max="14599" width="6.9" style="193" customWidth="1"/>
    <col min="14600" max="14601" width="10.5" style="193" customWidth="1"/>
    <col min="14602" max="14602" width="7.5" style="193" customWidth="1"/>
    <col min="14603" max="14604" width="16.6" style="193" customWidth="1"/>
    <col min="14605" max="14605" width="27.2" style="193" customWidth="1"/>
    <col min="14606" max="14606" width="8.2" style="193" customWidth="1"/>
    <col min="14607" max="14607" width="8.9" style="193" customWidth="1"/>
    <col min="14608" max="14608" width="4.4" style="193" customWidth="1"/>
    <col min="14609" max="14609" width="4.1" style="193" customWidth="1"/>
    <col min="14610" max="14610" width="6.5" style="193" customWidth="1"/>
    <col min="14611" max="14611" width="33.9" style="193" customWidth="1"/>
    <col min="14612" max="14612" width="93.2" style="193" customWidth="1"/>
    <col min="14613" max="14613" width="8" style="193" customWidth="1"/>
    <col min="14614" max="14848" width="9" style="193"/>
    <col min="14849" max="14849" width="5.9" style="193" customWidth="1"/>
    <col min="14850" max="14850" width="11.1" style="193" customWidth="1"/>
    <col min="14851" max="14851" width="7.6" style="193" customWidth="1"/>
    <col min="14852" max="14853" width="10.5" style="193" customWidth="1"/>
    <col min="14854" max="14854" width="5" style="193" customWidth="1"/>
    <col min="14855" max="14855" width="6.9" style="193" customWidth="1"/>
    <col min="14856" max="14857" width="10.5" style="193" customWidth="1"/>
    <col min="14858" max="14858" width="7.5" style="193" customWidth="1"/>
    <col min="14859" max="14860" width="16.6" style="193" customWidth="1"/>
    <col min="14861" max="14861" width="27.2" style="193" customWidth="1"/>
    <col min="14862" max="14862" width="8.2" style="193" customWidth="1"/>
    <col min="14863" max="14863" width="8.9" style="193" customWidth="1"/>
    <col min="14864" max="14864" width="4.4" style="193" customWidth="1"/>
    <col min="14865" max="14865" width="4.1" style="193" customWidth="1"/>
    <col min="14866" max="14866" width="6.5" style="193" customWidth="1"/>
    <col min="14867" max="14867" width="33.9" style="193" customWidth="1"/>
    <col min="14868" max="14868" width="93.2" style="193" customWidth="1"/>
    <col min="14869" max="14869" width="8" style="193" customWidth="1"/>
    <col min="14870" max="15104" width="9" style="193"/>
    <col min="15105" max="15105" width="5.9" style="193" customWidth="1"/>
    <col min="15106" max="15106" width="11.1" style="193" customWidth="1"/>
    <col min="15107" max="15107" width="7.6" style="193" customWidth="1"/>
    <col min="15108" max="15109" width="10.5" style="193" customWidth="1"/>
    <col min="15110" max="15110" width="5" style="193" customWidth="1"/>
    <col min="15111" max="15111" width="6.9" style="193" customWidth="1"/>
    <col min="15112" max="15113" width="10.5" style="193" customWidth="1"/>
    <col min="15114" max="15114" width="7.5" style="193" customWidth="1"/>
    <col min="15115" max="15116" width="16.6" style="193" customWidth="1"/>
    <col min="15117" max="15117" width="27.2" style="193" customWidth="1"/>
    <col min="15118" max="15118" width="8.2" style="193" customWidth="1"/>
    <col min="15119" max="15119" width="8.9" style="193" customWidth="1"/>
    <col min="15120" max="15120" width="4.4" style="193" customWidth="1"/>
    <col min="15121" max="15121" width="4.1" style="193" customWidth="1"/>
    <col min="15122" max="15122" width="6.5" style="193" customWidth="1"/>
    <col min="15123" max="15123" width="33.9" style="193" customWidth="1"/>
    <col min="15124" max="15124" width="93.2" style="193" customWidth="1"/>
    <col min="15125" max="15125" width="8" style="193" customWidth="1"/>
    <col min="15126" max="15360" width="9" style="193"/>
    <col min="15361" max="15361" width="5.9" style="193" customWidth="1"/>
    <col min="15362" max="15362" width="11.1" style="193" customWidth="1"/>
    <col min="15363" max="15363" width="7.6" style="193" customWidth="1"/>
    <col min="15364" max="15365" width="10.5" style="193" customWidth="1"/>
    <col min="15366" max="15366" width="5" style="193" customWidth="1"/>
    <col min="15367" max="15367" width="6.9" style="193" customWidth="1"/>
    <col min="15368" max="15369" width="10.5" style="193" customWidth="1"/>
    <col min="15370" max="15370" width="7.5" style="193" customWidth="1"/>
    <col min="15371" max="15372" width="16.6" style="193" customWidth="1"/>
    <col min="15373" max="15373" width="27.2" style="193" customWidth="1"/>
    <col min="15374" max="15374" width="8.2" style="193" customWidth="1"/>
    <col min="15375" max="15375" width="8.9" style="193" customWidth="1"/>
    <col min="15376" max="15376" width="4.4" style="193" customWidth="1"/>
    <col min="15377" max="15377" width="4.1" style="193" customWidth="1"/>
    <col min="15378" max="15378" width="6.5" style="193" customWidth="1"/>
    <col min="15379" max="15379" width="33.9" style="193" customWidth="1"/>
    <col min="15380" max="15380" width="93.2" style="193" customWidth="1"/>
    <col min="15381" max="15381" width="8" style="193" customWidth="1"/>
    <col min="15382" max="15616" width="9" style="193"/>
    <col min="15617" max="15617" width="5.9" style="193" customWidth="1"/>
    <col min="15618" max="15618" width="11.1" style="193" customWidth="1"/>
    <col min="15619" max="15619" width="7.6" style="193" customWidth="1"/>
    <col min="15620" max="15621" width="10.5" style="193" customWidth="1"/>
    <col min="15622" max="15622" width="5" style="193" customWidth="1"/>
    <col min="15623" max="15623" width="6.9" style="193" customWidth="1"/>
    <col min="15624" max="15625" width="10.5" style="193" customWidth="1"/>
    <col min="15626" max="15626" width="7.5" style="193" customWidth="1"/>
    <col min="15627" max="15628" width="16.6" style="193" customWidth="1"/>
    <col min="15629" max="15629" width="27.2" style="193" customWidth="1"/>
    <col min="15630" max="15630" width="8.2" style="193" customWidth="1"/>
    <col min="15631" max="15631" width="8.9" style="193" customWidth="1"/>
    <col min="15632" max="15632" width="4.4" style="193" customWidth="1"/>
    <col min="15633" max="15633" width="4.1" style="193" customWidth="1"/>
    <col min="15634" max="15634" width="6.5" style="193" customWidth="1"/>
    <col min="15635" max="15635" width="33.9" style="193" customWidth="1"/>
    <col min="15636" max="15636" width="93.2" style="193" customWidth="1"/>
    <col min="15637" max="15637" width="8" style="193" customWidth="1"/>
    <col min="15638" max="15872" width="9" style="193"/>
    <col min="15873" max="15873" width="5.9" style="193" customWidth="1"/>
    <col min="15874" max="15874" width="11.1" style="193" customWidth="1"/>
    <col min="15875" max="15875" width="7.6" style="193" customWidth="1"/>
    <col min="15876" max="15877" width="10.5" style="193" customWidth="1"/>
    <col min="15878" max="15878" width="5" style="193" customWidth="1"/>
    <col min="15879" max="15879" width="6.9" style="193" customWidth="1"/>
    <col min="15880" max="15881" width="10.5" style="193" customWidth="1"/>
    <col min="15882" max="15882" width="7.5" style="193" customWidth="1"/>
    <col min="15883" max="15884" width="16.6" style="193" customWidth="1"/>
    <col min="15885" max="15885" width="27.2" style="193" customWidth="1"/>
    <col min="15886" max="15886" width="8.2" style="193" customWidth="1"/>
    <col min="15887" max="15887" width="8.9" style="193" customWidth="1"/>
    <col min="15888" max="15888" width="4.4" style="193" customWidth="1"/>
    <col min="15889" max="15889" width="4.1" style="193" customWidth="1"/>
    <col min="15890" max="15890" width="6.5" style="193" customWidth="1"/>
    <col min="15891" max="15891" width="33.9" style="193" customWidth="1"/>
    <col min="15892" max="15892" width="93.2" style="193" customWidth="1"/>
    <col min="15893" max="15893" width="8" style="193" customWidth="1"/>
    <col min="15894" max="16128" width="9" style="193"/>
    <col min="16129" max="16129" width="5.9" style="193" customWidth="1"/>
    <col min="16130" max="16130" width="11.1" style="193" customWidth="1"/>
    <col min="16131" max="16131" width="7.6" style="193" customWidth="1"/>
    <col min="16132" max="16133" width="10.5" style="193" customWidth="1"/>
    <col min="16134" max="16134" width="5" style="193" customWidth="1"/>
    <col min="16135" max="16135" width="6.9" style="193" customWidth="1"/>
    <col min="16136" max="16137" width="10.5" style="193" customWidth="1"/>
    <col min="16138" max="16138" width="7.5" style="193" customWidth="1"/>
    <col min="16139" max="16140" width="16.6" style="193" customWidth="1"/>
    <col min="16141" max="16141" width="27.2" style="193" customWidth="1"/>
    <col min="16142" max="16142" width="8.2" style="193" customWidth="1"/>
    <col min="16143" max="16143" width="8.9" style="193" customWidth="1"/>
    <col min="16144" max="16144" width="4.4" style="193" customWidth="1"/>
    <col min="16145" max="16145" width="4.1" style="193" customWidth="1"/>
    <col min="16146" max="16146" width="6.5" style="193" customWidth="1"/>
    <col min="16147" max="16147" width="33.9" style="193" customWidth="1"/>
    <col min="16148" max="16148" width="93.2" style="193" customWidth="1"/>
    <col min="16149" max="16149" width="8" style="193" customWidth="1"/>
    <col min="16150" max="16384" width="9" style="193"/>
  </cols>
  <sheetData>
    <row r="1" spans="1:21">
      <c r="A1" s="227" t="s">
        <v>122</v>
      </c>
      <c r="R1" s="375" t="s">
        <v>123</v>
      </c>
      <c r="S1" s="375"/>
      <c r="T1" s="375"/>
      <c r="U1" s="375"/>
    </row>
    <row r="2" ht="22.5" spans="1:21">
      <c r="A2" s="302" t="s">
        <v>124</v>
      </c>
      <c r="B2" s="302"/>
      <c r="C2" s="302"/>
      <c r="D2" s="302"/>
      <c r="E2" s="302"/>
      <c r="F2" s="302"/>
      <c r="G2" s="302"/>
      <c r="H2" s="302"/>
      <c r="I2" s="302"/>
      <c r="J2" s="302"/>
      <c r="K2" s="302"/>
      <c r="L2" s="302"/>
      <c r="M2" s="302"/>
      <c r="N2" s="302"/>
      <c r="O2" s="302"/>
      <c r="P2" s="302"/>
      <c r="Q2" s="302"/>
      <c r="R2" s="302"/>
      <c r="S2" s="302"/>
      <c r="T2" s="302"/>
      <c r="U2" s="302"/>
    </row>
    <row r="3" spans="20:21">
      <c r="T3" s="376" t="s">
        <v>109</v>
      </c>
      <c r="U3" s="376"/>
    </row>
    <row r="4" spans="1:21">
      <c r="A4" s="303" t="s">
        <v>125</v>
      </c>
      <c r="B4" s="304" t="s">
        <v>126</v>
      </c>
      <c r="C4" s="305" t="s">
        <v>127</v>
      </c>
      <c r="D4" s="306" t="s">
        <v>128</v>
      </c>
      <c r="E4" s="307"/>
      <c r="F4" s="308"/>
      <c r="G4" s="309" t="s">
        <v>129</v>
      </c>
      <c r="H4" s="310" t="s">
        <v>130</v>
      </c>
      <c r="I4" s="310"/>
      <c r="J4" s="310"/>
      <c r="K4" s="310"/>
      <c r="L4" s="310"/>
      <c r="M4" s="352" t="s">
        <v>131</v>
      </c>
      <c r="N4" s="352" t="s">
        <v>132</v>
      </c>
      <c r="O4" s="303" t="s">
        <v>133</v>
      </c>
      <c r="P4" s="303" t="s">
        <v>134</v>
      </c>
      <c r="Q4" s="303" t="s">
        <v>135</v>
      </c>
      <c r="R4" s="303" t="s">
        <v>136</v>
      </c>
      <c r="S4" s="310" t="s">
        <v>137</v>
      </c>
      <c r="T4" s="310" t="s">
        <v>138</v>
      </c>
      <c r="U4" s="310" t="s">
        <v>139</v>
      </c>
    </row>
    <row r="5" spans="1:21">
      <c r="A5" s="303"/>
      <c r="B5" s="304"/>
      <c r="C5" s="311"/>
      <c r="D5" s="312"/>
      <c r="E5" s="313"/>
      <c r="F5" s="314"/>
      <c r="G5" s="309"/>
      <c r="H5" s="310" t="s">
        <v>140</v>
      </c>
      <c r="I5" s="310"/>
      <c r="J5" s="310"/>
      <c r="K5" s="303" t="s">
        <v>141</v>
      </c>
      <c r="L5" s="303" t="s">
        <v>142</v>
      </c>
      <c r="M5" s="352"/>
      <c r="N5" s="352"/>
      <c r="O5" s="303"/>
      <c r="P5" s="303"/>
      <c r="Q5" s="303"/>
      <c r="R5" s="303"/>
      <c r="S5" s="310"/>
      <c r="T5" s="310"/>
      <c r="U5" s="310"/>
    </row>
    <row r="6" ht="57" spans="1:21">
      <c r="A6" s="303"/>
      <c r="B6" s="304"/>
      <c r="C6" s="315"/>
      <c r="D6" s="316" t="s">
        <v>143</v>
      </c>
      <c r="E6" s="316" t="s">
        <v>144</v>
      </c>
      <c r="F6" s="316" t="s">
        <v>145</v>
      </c>
      <c r="G6" s="309"/>
      <c r="H6" s="310" t="s">
        <v>143</v>
      </c>
      <c r="I6" s="310" t="s">
        <v>144</v>
      </c>
      <c r="J6" s="316" t="s">
        <v>145</v>
      </c>
      <c r="K6" s="303"/>
      <c r="L6" s="303"/>
      <c r="M6" s="352"/>
      <c r="N6" s="352"/>
      <c r="O6" s="303"/>
      <c r="P6" s="303"/>
      <c r="Q6" s="303"/>
      <c r="R6" s="303"/>
      <c r="S6" s="310"/>
      <c r="T6" s="310"/>
      <c r="U6" s="310"/>
    </row>
    <row r="7" spans="1:21">
      <c r="A7" s="317" t="s">
        <v>146</v>
      </c>
      <c r="B7" s="318"/>
      <c r="C7" s="319"/>
      <c r="D7" s="320">
        <f t="shared" ref="D7" si="0">D8+D22</f>
        <v>7793.17</v>
      </c>
      <c r="E7" s="320">
        <f t="shared" ref="E7" si="1">E8+E22</f>
        <v>7793.17</v>
      </c>
      <c r="F7" s="320"/>
      <c r="G7" s="320"/>
      <c r="H7" s="320">
        <f t="shared" ref="H7:I7" si="2">H8+H22</f>
        <v>9501.27</v>
      </c>
      <c r="I7" s="353">
        <f t="shared" si="2"/>
        <v>9501.27</v>
      </c>
      <c r="J7" s="320"/>
      <c r="K7" s="320">
        <f>K8+K22</f>
        <v>9955.57</v>
      </c>
      <c r="L7" s="320">
        <f>L8+L22</f>
        <v>10714.37</v>
      </c>
      <c r="M7" s="320">
        <f>H7-D7</f>
        <v>1708.1</v>
      </c>
      <c r="N7" s="320">
        <f t="shared" ref="N7:N9" si="3">M7/D7%</f>
        <v>21.9179101700592</v>
      </c>
      <c r="O7" s="303"/>
      <c r="P7" s="303"/>
      <c r="Q7" s="303"/>
      <c r="R7" s="303"/>
      <c r="S7" s="377"/>
      <c r="T7" s="214"/>
      <c r="U7" s="214"/>
    </row>
    <row r="8" spans="1:21">
      <c r="A8" s="321" t="s">
        <v>120</v>
      </c>
      <c r="B8" s="322"/>
      <c r="C8" s="323"/>
      <c r="D8" s="324">
        <f t="shared" ref="D8" si="4">D9+D10+D11+D12+D13+D14+D15+D16+D17+D18+D19+D20+D21</f>
        <v>6050.07</v>
      </c>
      <c r="E8" s="324">
        <f t="shared" ref="E8" si="5">E9+E10+E11+E12+E13+E14+E15+E16+E17+E18+E19+E20+E21</f>
        <v>6050.07</v>
      </c>
      <c r="F8" s="324"/>
      <c r="G8" s="325"/>
      <c r="H8" s="324">
        <f>H9+H10+H11+H12+H13+H14+H15+H16+H17+H18+H19+H20+H21</f>
        <v>8151.71</v>
      </c>
      <c r="I8" s="354">
        <f>I9+I10+I11+I12+I13+I14+I15+I16+I17+I18+I19+I20+I21</f>
        <v>8151.71</v>
      </c>
      <c r="J8" s="324"/>
      <c r="K8" s="324">
        <f t="shared" ref="K8:M8" si="6">K9+K10+K11+K12+K13+K14+K15+K16+K17+K18+K19+K20+K21</f>
        <v>8447.1</v>
      </c>
      <c r="L8" s="324">
        <f t="shared" si="6"/>
        <v>9055.06</v>
      </c>
      <c r="M8" s="324">
        <f t="shared" si="6"/>
        <v>2519.49</v>
      </c>
      <c r="N8" s="320">
        <f t="shared" si="3"/>
        <v>41.6439809787325</v>
      </c>
      <c r="O8" s="214"/>
      <c r="P8" s="109"/>
      <c r="Q8" s="214"/>
      <c r="R8" s="214"/>
      <c r="S8" s="214"/>
      <c r="T8" s="378"/>
      <c r="U8" s="214"/>
    </row>
    <row r="9" ht="45" spans="1:21">
      <c r="A9" s="326">
        <v>1</v>
      </c>
      <c r="B9" s="327" t="s">
        <v>147</v>
      </c>
      <c r="C9" s="328" t="s">
        <v>148</v>
      </c>
      <c r="D9" s="329">
        <f>E9</f>
        <v>10</v>
      </c>
      <c r="E9" s="330">
        <v>10</v>
      </c>
      <c r="F9" s="329"/>
      <c r="G9" s="331">
        <v>0.7563</v>
      </c>
      <c r="H9" s="330">
        <v>6</v>
      </c>
      <c r="I9" s="355">
        <v>6</v>
      </c>
      <c r="J9" s="356"/>
      <c r="K9" s="330">
        <v>6</v>
      </c>
      <c r="L9" s="330">
        <v>6</v>
      </c>
      <c r="M9" s="329">
        <f>I9-E9</f>
        <v>-4</v>
      </c>
      <c r="N9" s="320">
        <f t="shared" si="3"/>
        <v>-40</v>
      </c>
      <c r="O9" s="329" t="s">
        <v>149</v>
      </c>
      <c r="P9" s="109"/>
      <c r="Q9" s="214"/>
      <c r="R9" s="214"/>
      <c r="S9" s="214"/>
      <c r="T9" s="379" t="s">
        <v>150</v>
      </c>
      <c r="U9" s="214"/>
    </row>
    <row r="10" ht="33.75" spans="1:21">
      <c r="A10" s="326">
        <v>2</v>
      </c>
      <c r="B10" s="327" t="s">
        <v>151</v>
      </c>
      <c r="C10" s="328" t="s">
        <v>152</v>
      </c>
      <c r="D10" s="329">
        <f t="shared" ref="D10" si="7">E10</f>
        <v>0</v>
      </c>
      <c r="E10" s="330">
        <v>0</v>
      </c>
      <c r="F10" s="329"/>
      <c r="G10" s="331">
        <v>0</v>
      </c>
      <c r="H10" s="330">
        <v>385</v>
      </c>
      <c r="I10" s="355">
        <v>385</v>
      </c>
      <c r="J10" s="357"/>
      <c r="K10" s="330">
        <v>440</v>
      </c>
      <c r="L10" s="338">
        <v>495</v>
      </c>
      <c r="M10" s="329">
        <f t="shared" ref="M10" si="8">I10-E10</f>
        <v>385</v>
      </c>
      <c r="N10" s="320"/>
      <c r="O10" s="329" t="s">
        <v>153</v>
      </c>
      <c r="P10" s="358" t="s">
        <v>154</v>
      </c>
      <c r="Q10" s="214"/>
      <c r="R10" s="214"/>
      <c r="S10" s="214"/>
      <c r="T10" s="380" t="s">
        <v>155</v>
      </c>
      <c r="U10" s="214"/>
    </row>
    <row r="11" ht="108" spans="1:21">
      <c r="A11" s="326">
        <v>3</v>
      </c>
      <c r="B11" s="327" t="s">
        <v>156</v>
      </c>
      <c r="C11" s="328" t="s">
        <v>148</v>
      </c>
      <c r="D11" s="329">
        <f t="shared" ref="D11:D21" si="9">E11</f>
        <v>3721.11</v>
      </c>
      <c r="E11" s="330">
        <v>3721.11</v>
      </c>
      <c r="F11" s="329"/>
      <c r="G11" s="331">
        <v>1</v>
      </c>
      <c r="H11" s="330">
        <v>5539.08</v>
      </c>
      <c r="I11" s="355">
        <v>5539.08</v>
      </c>
      <c r="J11" s="356"/>
      <c r="K11" s="330">
        <v>5646.52</v>
      </c>
      <c r="L11" s="330">
        <v>5914.54</v>
      </c>
      <c r="M11" s="329">
        <f t="shared" ref="M11:M18" si="10">I11-E11</f>
        <v>1817.97</v>
      </c>
      <c r="N11" s="320">
        <f t="shared" ref="N11:N16" si="11">M11/D11%</f>
        <v>48.8555834146263</v>
      </c>
      <c r="O11" s="329" t="s">
        <v>149</v>
      </c>
      <c r="P11" s="358"/>
      <c r="Q11" s="214"/>
      <c r="R11" s="214"/>
      <c r="S11" s="381" t="s">
        <v>157</v>
      </c>
      <c r="T11" s="382" t="s">
        <v>158</v>
      </c>
      <c r="U11" s="214"/>
    </row>
    <row r="12" ht="24" spans="1:21">
      <c r="A12" s="326">
        <v>4</v>
      </c>
      <c r="B12" s="327" t="s">
        <v>159</v>
      </c>
      <c r="C12" s="328" t="s">
        <v>148</v>
      </c>
      <c r="D12" s="329">
        <f t="shared" si="9"/>
        <v>871.27</v>
      </c>
      <c r="E12" s="330">
        <v>871.27</v>
      </c>
      <c r="F12" s="329"/>
      <c r="G12" s="331">
        <v>1</v>
      </c>
      <c r="H12" s="330">
        <v>1058.86</v>
      </c>
      <c r="I12" s="355">
        <v>1058.86</v>
      </c>
      <c r="J12" s="356"/>
      <c r="K12" s="359">
        <v>1111.81</v>
      </c>
      <c r="L12" s="359">
        <v>1164.75</v>
      </c>
      <c r="M12" s="329">
        <f t="shared" si="10"/>
        <v>187.59</v>
      </c>
      <c r="N12" s="320">
        <f t="shared" si="11"/>
        <v>21.5306391818839</v>
      </c>
      <c r="O12" s="329" t="s">
        <v>149</v>
      </c>
      <c r="P12" s="358"/>
      <c r="Q12" s="214"/>
      <c r="R12" s="214"/>
      <c r="S12" s="381" t="s">
        <v>160</v>
      </c>
      <c r="T12" s="379" t="s">
        <v>161</v>
      </c>
      <c r="U12" s="214"/>
    </row>
    <row r="13" ht="96" spans="1:21">
      <c r="A13" s="326">
        <v>5</v>
      </c>
      <c r="B13" s="327" t="s">
        <v>162</v>
      </c>
      <c r="C13" s="328" t="s">
        <v>148</v>
      </c>
      <c r="D13" s="329">
        <f t="shared" si="9"/>
        <v>24.96</v>
      </c>
      <c r="E13" s="330">
        <v>24.96</v>
      </c>
      <c r="F13" s="329"/>
      <c r="G13" s="331">
        <v>0.3349</v>
      </c>
      <c r="H13" s="330">
        <v>25.09</v>
      </c>
      <c r="I13" s="355">
        <v>25.09</v>
      </c>
      <c r="J13" s="360"/>
      <c r="K13" s="330">
        <v>25.09</v>
      </c>
      <c r="L13" s="361">
        <v>25.09</v>
      </c>
      <c r="M13" s="329">
        <f t="shared" si="10"/>
        <v>0.129999999999999</v>
      </c>
      <c r="N13" s="320">
        <f t="shared" si="11"/>
        <v>0.520833333333329</v>
      </c>
      <c r="O13" s="329" t="s">
        <v>149</v>
      </c>
      <c r="P13" s="358"/>
      <c r="Q13" s="214"/>
      <c r="R13" s="214"/>
      <c r="S13" s="381" t="s">
        <v>163</v>
      </c>
      <c r="T13" s="379" t="s">
        <v>164</v>
      </c>
      <c r="U13" s="214"/>
    </row>
    <row r="14" ht="33.75" spans="1:21">
      <c r="A14" s="326">
        <v>6</v>
      </c>
      <c r="B14" s="327" t="s">
        <v>165</v>
      </c>
      <c r="C14" s="328" t="s">
        <v>148</v>
      </c>
      <c r="D14" s="329">
        <f t="shared" si="9"/>
        <v>584.68</v>
      </c>
      <c r="E14" s="330">
        <v>584.68</v>
      </c>
      <c r="F14" s="329"/>
      <c r="G14" s="331">
        <v>0.8163</v>
      </c>
      <c r="H14" s="330">
        <v>611.68</v>
      </c>
      <c r="I14" s="355">
        <v>611.68</v>
      </c>
      <c r="J14" s="356"/>
      <c r="K14" s="330">
        <v>614.68</v>
      </c>
      <c r="L14" s="330">
        <v>844.68</v>
      </c>
      <c r="M14" s="329">
        <f t="shared" si="10"/>
        <v>27</v>
      </c>
      <c r="N14" s="320">
        <f t="shared" si="11"/>
        <v>4.61791065198057</v>
      </c>
      <c r="O14" s="329" t="s">
        <v>149</v>
      </c>
      <c r="P14" s="358"/>
      <c r="Q14" s="214"/>
      <c r="R14" s="214"/>
      <c r="S14" s="214"/>
      <c r="T14" s="379" t="s">
        <v>166</v>
      </c>
      <c r="U14" s="214"/>
    </row>
    <row r="15" ht="33.75" spans="1:21">
      <c r="A15" s="326">
        <v>7</v>
      </c>
      <c r="B15" s="327" t="s">
        <v>167</v>
      </c>
      <c r="C15" s="328" t="s">
        <v>148</v>
      </c>
      <c r="D15" s="329">
        <f t="shared" si="9"/>
        <v>362.2</v>
      </c>
      <c r="E15" s="330">
        <v>362.2</v>
      </c>
      <c r="F15" s="329"/>
      <c r="G15" s="331">
        <v>0.9818</v>
      </c>
      <c r="H15" s="330">
        <v>466</v>
      </c>
      <c r="I15" s="355">
        <v>466</v>
      </c>
      <c r="J15" s="356"/>
      <c r="K15" s="330">
        <v>541</v>
      </c>
      <c r="L15" s="330">
        <v>541</v>
      </c>
      <c r="M15" s="329">
        <f t="shared" si="10"/>
        <v>103.8</v>
      </c>
      <c r="N15" s="320">
        <f t="shared" si="11"/>
        <v>28.6581998895638</v>
      </c>
      <c r="O15" s="329" t="s">
        <v>149</v>
      </c>
      <c r="P15" s="358" t="s">
        <v>154</v>
      </c>
      <c r="Q15" s="214"/>
      <c r="R15" s="214"/>
      <c r="S15" s="214"/>
      <c r="T15" s="379" t="s">
        <v>168</v>
      </c>
      <c r="U15" s="214"/>
    </row>
    <row r="16" ht="22.5" spans="1:21">
      <c r="A16" s="326">
        <v>8</v>
      </c>
      <c r="B16" s="327" t="s">
        <v>169</v>
      </c>
      <c r="C16" s="328" t="s">
        <v>148</v>
      </c>
      <c r="D16" s="329">
        <f t="shared" si="9"/>
        <v>20</v>
      </c>
      <c r="E16" s="330">
        <v>20</v>
      </c>
      <c r="F16" s="329"/>
      <c r="G16" s="331">
        <v>0.045</v>
      </c>
      <c r="H16" s="330">
        <v>20</v>
      </c>
      <c r="I16" s="355">
        <v>20</v>
      </c>
      <c r="J16" s="356"/>
      <c r="K16" s="330">
        <v>21</v>
      </c>
      <c r="L16" s="330">
        <v>22</v>
      </c>
      <c r="M16" s="329">
        <f t="shared" si="10"/>
        <v>0</v>
      </c>
      <c r="N16" s="320">
        <f t="shared" si="11"/>
        <v>0</v>
      </c>
      <c r="O16" s="329" t="s">
        <v>149</v>
      </c>
      <c r="P16" s="358"/>
      <c r="Q16" s="214"/>
      <c r="R16" s="214"/>
      <c r="S16" s="214"/>
      <c r="T16" s="379" t="s">
        <v>170</v>
      </c>
      <c r="U16" s="214"/>
    </row>
    <row r="17" ht="22.5" spans="1:21">
      <c r="A17" s="326">
        <v>9</v>
      </c>
      <c r="B17" s="327" t="s">
        <v>171</v>
      </c>
      <c r="C17" s="328" t="s">
        <v>152</v>
      </c>
      <c r="D17" s="329">
        <f t="shared" si="9"/>
        <v>0</v>
      </c>
      <c r="E17" s="330">
        <v>0</v>
      </c>
      <c r="F17" s="329"/>
      <c r="G17" s="331">
        <v>0</v>
      </c>
      <c r="H17" s="330">
        <v>2</v>
      </c>
      <c r="I17" s="355">
        <v>2</v>
      </c>
      <c r="J17" s="357"/>
      <c r="K17" s="330">
        <v>3</v>
      </c>
      <c r="L17" s="338">
        <v>4</v>
      </c>
      <c r="M17" s="329">
        <f t="shared" si="10"/>
        <v>2</v>
      </c>
      <c r="N17" s="362"/>
      <c r="O17" s="363" t="s">
        <v>153</v>
      </c>
      <c r="P17" s="358"/>
      <c r="Q17" s="214"/>
      <c r="R17" s="214"/>
      <c r="S17" s="214"/>
      <c r="T17" s="379" t="s">
        <v>172</v>
      </c>
      <c r="U17" s="214"/>
    </row>
    <row r="18" ht="45" spans="1:21">
      <c r="A18" s="326">
        <v>10</v>
      </c>
      <c r="B18" s="327" t="s">
        <v>173</v>
      </c>
      <c r="C18" s="328" t="s">
        <v>148</v>
      </c>
      <c r="D18" s="329">
        <f t="shared" si="9"/>
        <v>38</v>
      </c>
      <c r="E18" s="330">
        <v>38</v>
      </c>
      <c r="F18" s="329"/>
      <c r="G18" s="331">
        <v>1</v>
      </c>
      <c r="H18" s="330">
        <v>38</v>
      </c>
      <c r="I18" s="355">
        <v>38</v>
      </c>
      <c r="J18" s="356"/>
      <c r="K18" s="338">
        <v>38</v>
      </c>
      <c r="L18" s="330">
        <v>38</v>
      </c>
      <c r="M18" s="329">
        <f t="shared" si="10"/>
        <v>0</v>
      </c>
      <c r="N18" s="362">
        <f>M18/E18%</f>
        <v>0</v>
      </c>
      <c r="O18" s="329" t="s">
        <v>149</v>
      </c>
      <c r="P18" s="358"/>
      <c r="Q18" s="214"/>
      <c r="R18" s="214"/>
      <c r="S18" s="214"/>
      <c r="T18" s="382" t="s">
        <v>174</v>
      </c>
      <c r="U18" s="214"/>
    </row>
    <row r="19" ht="33.75" spans="1:21">
      <c r="A19" s="326">
        <v>11</v>
      </c>
      <c r="B19" s="332" t="s">
        <v>175</v>
      </c>
      <c r="C19" s="333" t="s">
        <v>176</v>
      </c>
      <c r="D19" s="329">
        <f t="shared" si="9"/>
        <v>0</v>
      </c>
      <c r="E19" s="334"/>
      <c r="F19" s="329"/>
      <c r="G19" s="331">
        <v>0</v>
      </c>
      <c r="H19" s="334">
        <v>0</v>
      </c>
      <c r="I19" s="355">
        <v>0</v>
      </c>
      <c r="J19" s="364"/>
      <c r="K19" s="329"/>
      <c r="L19" s="329"/>
      <c r="M19" s="329"/>
      <c r="N19" s="362"/>
      <c r="O19" s="329" t="s">
        <v>177</v>
      </c>
      <c r="P19" s="358"/>
      <c r="Q19" s="214"/>
      <c r="R19" s="214"/>
      <c r="S19" s="214"/>
      <c r="T19" s="383"/>
      <c r="U19" s="214"/>
    </row>
    <row r="20" ht="22.5" spans="1:21">
      <c r="A20" s="326">
        <v>12</v>
      </c>
      <c r="B20" s="327" t="s">
        <v>178</v>
      </c>
      <c r="C20" s="328" t="s">
        <v>179</v>
      </c>
      <c r="D20" s="329">
        <f t="shared" si="9"/>
        <v>117.85</v>
      </c>
      <c r="E20" s="330">
        <v>117.85</v>
      </c>
      <c r="F20" s="329"/>
      <c r="G20" s="331">
        <v>0.9975</v>
      </c>
      <c r="H20" s="335"/>
      <c r="I20" s="329"/>
      <c r="J20" s="364"/>
      <c r="K20" s="329"/>
      <c r="L20" s="329"/>
      <c r="M20" s="329"/>
      <c r="N20" s="362"/>
      <c r="O20" s="329"/>
      <c r="P20" s="358"/>
      <c r="Q20" s="214"/>
      <c r="R20" s="214"/>
      <c r="S20" s="214"/>
      <c r="T20" s="383"/>
      <c r="U20" s="214"/>
    </row>
    <row r="21" ht="22.5" spans="1:21">
      <c r="A21" s="326">
        <v>13</v>
      </c>
      <c r="B21" s="336" t="s">
        <v>180</v>
      </c>
      <c r="C21" s="337" t="s">
        <v>179</v>
      </c>
      <c r="D21" s="290">
        <f t="shared" si="9"/>
        <v>300</v>
      </c>
      <c r="E21" s="338">
        <v>300</v>
      </c>
      <c r="F21" s="290"/>
      <c r="G21" s="339">
        <v>0.7577</v>
      </c>
      <c r="H21" s="340"/>
      <c r="I21" s="290"/>
      <c r="J21" s="365"/>
      <c r="K21" s="290"/>
      <c r="L21" s="290"/>
      <c r="M21" s="290"/>
      <c r="N21" s="366"/>
      <c r="O21" s="290"/>
      <c r="P21" s="367"/>
      <c r="Q21" s="384"/>
      <c r="R21" s="384"/>
      <c r="S21" s="384"/>
      <c r="T21" s="383"/>
      <c r="U21" s="214"/>
    </row>
    <row r="22" spans="1:21">
      <c r="A22" s="341" t="s">
        <v>121</v>
      </c>
      <c r="B22" s="342"/>
      <c r="C22" s="342"/>
      <c r="D22" s="343">
        <f t="shared" ref="D22:E22" si="12">D23+D24+D25+D26+D27+D28+D29</f>
        <v>1743.1</v>
      </c>
      <c r="E22" s="343">
        <f t="shared" si="12"/>
        <v>1743.1</v>
      </c>
      <c r="F22" s="343"/>
      <c r="G22" s="344"/>
      <c r="H22" s="343">
        <f>H23+H24+H25+H26+H27+H28+H29</f>
        <v>1349.56</v>
      </c>
      <c r="I22" s="368">
        <f>I23+I24+I25+I26+I27+I28+I29</f>
        <v>1349.56</v>
      </c>
      <c r="J22" s="343"/>
      <c r="K22" s="343">
        <f t="shared" ref="K22:M22" si="13">K23+K24+K25+K26+K27+K28+K29</f>
        <v>1508.47</v>
      </c>
      <c r="L22" s="343">
        <f t="shared" si="13"/>
        <v>1659.31</v>
      </c>
      <c r="M22" s="343">
        <f t="shared" si="13"/>
        <v>-288.39</v>
      </c>
      <c r="N22" s="369">
        <f t="shared" ref="N22" si="14">M22/E22%</f>
        <v>-16.54466180942</v>
      </c>
      <c r="O22" s="370"/>
      <c r="P22" s="371"/>
      <c r="Q22" s="385"/>
      <c r="R22" s="385"/>
      <c r="S22" s="386"/>
      <c r="T22" s="383"/>
      <c r="U22" s="214"/>
    </row>
    <row r="23" ht="60" spans="1:21">
      <c r="A23" s="326">
        <v>1</v>
      </c>
      <c r="B23" s="345" t="s">
        <v>181</v>
      </c>
      <c r="C23" s="346" t="s">
        <v>148</v>
      </c>
      <c r="D23" s="329">
        <f>E23</f>
        <v>196.5</v>
      </c>
      <c r="E23" s="347">
        <v>196.5</v>
      </c>
      <c r="F23" s="329"/>
      <c r="G23" s="331">
        <v>1</v>
      </c>
      <c r="H23" s="329">
        <f t="shared" ref="H23:H28" si="15">I23</f>
        <v>392</v>
      </c>
      <c r="I23" s="347">
        <v>392</v>
      </c>
      <c r="J23" s="345"/>
      <c r="K23" s="372">
        <v>431.2</v>
      </c>
      <c r="L23" s="329">
        <v>474.32</v>
      </c>
      <c r="M23" s="329">
        <f t="shared" ref="M23:M28" si="16">I23-E23</f>
        <v>195.5</v>
      </c>
      <c r="N23" s="362">
        <f t="shared" ref="N23:N28" si="17">M23/E23%</f>
        <v>99.4910941475827</v>
      </c>
      <c r="O23" s="329" t="s">
        <v>149</v>
      </c>
      <c r="P23" s="358" t="s">
        <v>154</v>
      </c>
      <c r="Q23" s="214"/>
      <c r="R23" s="214"/>
      <c r="S23" s="381" t="s">
        <v>182</v>
      </c>
      <c r="T23" s="379" t="s">
        <v>183</v>
      </c>
      <c r="U23" s="214"/>
    </row>
    <row r="24" ht="36" spans="1:21">
      <c r="A24" s="326">
        <v>2</v>
      </c>
      <c r="B24" s="345" t="s">
        <v>184</v>
      </c>
      <c r="C24" s="346" t="s">
        <v>148</v>
      </c>
      <c r="D24" s="329">
        <f t="shared" ref="D24:D29" si="18">E24</f>
        <v>388.49</v>
      </c>
      <c r="E24" s="347">
        <v>388.49</v>
      </c>
      <c r="F24" s="329"/>
      <c r="G24" s="331">
        <v>0.493</v>
      </c>
      <c r="H24" s="329">
        <f t="shared" si="15"/>
        <v>0</v>
      </c>
      <c r="I24" s="347">
        <v>0</v>
      </c>
      <c r="J24" s="345"/>
      <c r="K24" s="372">
        <v>0</v>
      </c>
      <c r="L24" s="329">
        <v>0</v>
      </c>
      <c r="M24" s="329">
        <f t="shared" si="16"/>
        <v>-388.49</v>
      </c>
      <c r="N24" s="362">
        <f t="shared" si="17"/>
        <v>-100</v>
      </c>
      <c r="O24" s="329"/>
      <c r="P24" s="358"/>
      <c r="Q24" s="214"/>
      <c r="R24" s="214"/>
      <c r="S24" s="214"/>
      <c r="T24" s="383"/>
      <c r="U24" s="214"/>
    </row>
    <row r="25" ht="67.5" spans="1:21">
      <c r="A25" s="326">
        <v>3</v>
      </c>
      <c r="B25" s="345" t="s">
        <v>185</v>
      </c>
      <c r="C25" s="346" t="s">
        <v>148</v>
      </c>
      <c r="D25" s="329">
        <f t="shared" si="18"/>
        <v>124</v>
      </c>
      <c r="E25" s="347">
        <v>124</v>
      </c>
      <c r="F25" s="329"/>
      <c r="G25" s="331">
        <v>0.9</v>
      </c>
      <c r="H25" s="329">
        <f t="shared" si="15"/>
        <v>98.8</v>
      </c>
      <c r="I25" s="347">
        <v>98.8</v>
      </c>
      <c r="J25" s="345"/>
      <c r="K25" s="372">
        <v>108.68</v>
      </c>
      <c r="L25" s="329">
        <v>119.54</v>
      </c>
      <c r="M25" s="329">
        <f t="shared" si="16"/>
        <v>-25.2</v>
      </c>
      <c r="N25" s="362">
        <f t="shared" si="17"/>
        <v>-20.3225806451613</v>
      </c>
      <c r="O25" s="329" t="s">
        <v>149</v>
      </c>
      <c r="P25" s="358" t="s">
        <v>154</v>
      </c>
      <c r="Q25" s="214"/>
      <c r="R25" s="214"/>
      <c r="S25" s="214"/>
      <c r="T25" s="379" t="s">
        <v>186</v>
      </c>
      <c r="U25" s="214"/>
    </row>
    <row r="26" ht="90" spans="1:21">
      <c r="A26" s="326">
        <v>4</v>
      </c>
      <c r="B26" s="345" t="s">
        <v>187</v>
      </c>
      <c r="C26" s="346" t="s">
        <v>148</v>
      </c>
      <c r="D26" s="329">
        <f t="shared" si="18"/>
        <v>40.35</v>
      </c>
      <c r="E26" s="347">
        <v>40.35</v>
      </c>
      <c r="F26" s="329"/>
      <c r="G26" s="331">
        <v>1</v>
      </c>
      <c r="H26" s="329">
        <f t="shared" si="15"/>
        <v>52.54</v>
      </c>
      <c r="I26" s="347">
        <v>52.54</v>
      </c>
      <c r="J26" s="345"/>
      <c r="K26" s="372">
        <v>71.03</v>
      </c>
      <c r="L26" s="329">
        <v>78.13</v>
      </c>
      <c r="M26" s="329">
        <f t="shared" si="16"/>
        <v>12.19</v>
      </c>
      <c r="N26" s="362">
        <f t="shared" si="17"/>
        <v>30.2106567534077</v>
      </c>
      <c r="O26" s="329" t="s">
        <v>149</v>
      </c>
      <c r="P26" s="358"/>
      <c r="Q26" s="214"/>
      <c r="R26" s="214"/>
      <c r="S26" s="214"/>
      <c r="T26" s="379" t="s">
        <v>188</v>
      </c>
      <c r="U26" s="214"/>
    </row>
    <row r="27" ht="112.5" spans="1:21">
      <c r="A27" s="326">
        <v>5</v>
      </c>
      <c r="B27" s="345" t="s">
        <v>189</v>
      </c>
      <c r="C27" s="346" t="s">
        <v>148</v>
      </c>
      <c r="D27" s="329">
        <f t="shared" si="18"/>
        <v>484.8</v>
      </c>
      <c r="E27" s="347">
        <v>484.8</v>
      </c>
      <c r="F27" s="329"/>
      <c r="G27" s="331">
        <v>1</v>
      </c>
      <c r="H27" s="329">
        <f t="shared" si="15"/>
        <v>343.24</v>
      </c>
      <c r="I27" s="347">
        <v>343.24</v>
      </c>
      <c r="J27" s="345"/>
      <c r="K27" s="372">
        <v>377.56</v>
      </c>
      <c r="L27" s="329">
        <v>415.32</v>
      </c>
      <c r="M27" s="329">
        <f t="shared" si="16"/>
        <v>-141.56</v>
      </c>
      <c r="N27" s="362">
        <f t="shared" si="17"/>
        <v>-29.1996699669967</v>
      </c>
      <c r="O27" s="329" t="s">
        <v>149</v>
      </c>
      <c r="P27" s="358" t="s">
        <v>154</v>
      </c>
      <c r="Q27" s="214"/>
      <c r="R27" s="214"/>
      <c r="S27" s="214"/>
      <c r="T27" s="379" t="s">
        <v>190</v>
      </c>
      <c r="U27" s="214"/>
    </row>
    <row r="28" ht="409.5" spans="1:21">
      <c r="A28" s="326">
        <v>6</v>
      </c>
      <c r="B28" s="345" t="s">
        <v>191</v>
      </c>
      <c r="C28" s="346" t="s">
        <v>148</v>
      </c>
      <c r="D28" s="329">
        <f t="shared" si="18"/>
        <v>403.81</v>
      </c>
      <c r="E28" s="347">
        <v>403.81</v>
      </c>
      <c r="F28" s="329"/>
      <c r="G28" s="331">
        <v>0.9118</v>
      </c>
      <c r="H28" s="329">
        <f t="shared" si="15"/>
        <v>462.98</v>
      </c>
      <c r="I28" s="347">
        <v>462.98</v>
      </c>
      <c r="J28" s="345"/>
      <c r="K28" s="372">
        <v>520</v>
      </c>
      <c r="L28" s="329">
        <v>572</v>
      </c>
      <c r="M28" s="329">
        <f t="shared" si="16"/>
        <v>59.17</v>
      </c>
      <c r="N28" s="362">
        <f t="shared" si="17"/>
        <v>14.652930833808</v>
      </c>
      <c r="O28" s="329" t="s">
        <v>149</v>
      </c>
      <c r="P28" s="358"/>
      <c r="Q28" s="214"/>
      <c r="R28" s="214"/>
      <c r="S28" s="214"/>
      <c r="T28" s="379" t="s">
        <v>192</v>
      </c>
      <c r="U28" s="214"/>
    </row>
    <row r="29" ht="48" spans="1:21">
      <c r="A29" s="348">
        <v>7</v>
      </c>
      <c r="B29" s="349" t="s">
        <v>193</v>
      </c>
      <c r="C29" s="350" t="s">
        <v>179</v>
      </c>
      <c r="D29" s="290">
        <f t="shared" si="18"/>
        <v>105.15</v>
      </c>
      <c r="E29" s="351">
        <v>105.15</v>
      </c>
      <c r="F29" s="290"/>
      <c r="G29" s="339">
        <v>0.9453</v>
      </c>
      <c r="H29" s="290"/>
      <c r="I29" s="351"/>
      <c r="J29" s="349"/>
      <c r="K29" s="373"/>
      <c r="L29" s="290"/>
      <c r="M29" s="290"/>
      <c r="N29" s="366"/>
      <c r="O29" s="290"/>
      <c r="P29" s="374"/>
      <c r="Q29" s="384"/>
      <c r="R29" s="384"/>
      <c r="S29" s="384"/>
      <c r="T29" s="387"/>
      <c r="U29" s="384"/>
    </row>
  </sheetData>
  <mergeCells count="25">
    <mergeCell ref="A1:B1"/>
    <mergeCell ref="R1:U1"/>
    <mergeCell ref="A2:U2"/>
    <mergeCell ref="T3:U3"/>
    <mergeCell ref="H4:L4"/>
    <mergeCell ref="H5:J5"/>
    <mergeCell ref="A7:C7"/>
    <mergeCell ref="A8:C8"/>
    <mergeCell ref="A22:C22"/>
    <mergeCell ref="A4:A6"/>
    <mergeCell ref="B4:B6"/>
    <mergeCell ref="C4:C6"/>
    <mergeCell ref="G4:G6"/>
    <mergeCell ref="K5:K6"/>
    <mergeCell ref="L5:L6"/>
    <mergeCell ref="M4:M6"/>
    <mergeCell ref="N4:N6"/>
    <mergeCell ref="O4:O6"/>
    <mergeCell ref="P4:P6"/>
    <mergeCell ref="Q4:Q6"/>
    <mergeCell ref="R4:R6"/>
    <mergeCell ref="S4:S6"/>
    <mergeCell ref="T4:T6"/>
    <mergeCell ref="U4:U6"/>
    <mergeCell ref="D4:F5"/>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selection activeCell="C44" sqref="C44"/>
    </sheetView>
  </sheetViews>
  <sheetFormatPr defaultColWidth="9" defaultRowHeight="14.25" outlineLevelCol="7"/>
  <cols>
    <col min="1" max="1" width="14.9" customWidth="1"/>
    <col min="2" max="2" width="21.1" customWidth="1"/>
    <col min="3" max="3" width="8.4" customWidth="1"/>
    <col min="4" max="4" width="7.6" customWidth="1"/>
    <col min="5" max="5" width="30.2" customWidth="1"/>
    <col min="6" max="6" width="13" customWidth="1"/>
    <col min="7" max="7" width="14.6" customWidth="1"/>
    <col min="8" max="8" width="26.5" customWidth="1"/>
    <col min="257" max="257" width="14.9" customWidth="1"/>
    <col min="258" max="258" width="21.1" customWidth="1"/>
    <col min="259" max="259" width="8.4" customWidth="1"/>
    <col min="260" max="260" width="7.6" customWidth="1"/>
    <col min="261" max="261" width="30.2" customWidth="1"/>
    <col min="262" max="262" width="13" customWidth="1"/>
    <col min="263" max="263" width="14.6" customWidth="1"/>
    <col min="264" max="264" width="26.5" customWidth="1"/>
    <col min="513" max="513" width="14.9" customWidth="1"/>
    <col min="514" max="514" width="21.1" customWidth="1"/>
    <col min="515" max="515" width="8.4" customWidth="1"/>
    <col min="516" max="516" width="7.6" customWidth="1"/>
    <col min="517" max="517" width="30.2" customWidth="1"/>
    <col min="518" max="518" width="13" customWidth="1"/>
    <col min="519" max="519" width="14.6" customWidth="1"/>
    <col min="520" max="520" width="26.5" customWidth="1"/>
    <col min="769" max="769" width="14.9" customWidth="1"/>
    <col min="770" max="770" width="21.1" customWidth="1"/>
    <col min="771" max="771" width="8.4" customWidth="1"/>
    <col min="772" max="772" width="7.6" customWidth="1"/>
    <col min="773" max="773" width="30.2" customWidth="1"/>
    <col min="774" max="774" width="13" customWidth="1"/>
    <col min="775" max="775" width="14.6" customWidth="1"/>
    <col min="776" max="776" width="26.5" customWidth="1"/>
    <col min="1025" max="1025" width="14.9" customWidth="1"/>
    <col min="1026" max="1026" width="21.1" customWidth="1"/>
    <col min="1027" max="1027" width="8.4" customWidth="1"/>
    <col min="1028" max="1028" width="7.6" customWidth="1"/>
    <col min="1029" max="1029" width="30.2" customWidth="1"/>
    <col min="1030" max="1030" width="13" customWidth="1"/>
    <col min="1031" max="1031" width="14.6" customWidth="1"/>
    <col min="1032" max="1032" width="26.5" customWidth="1"/>
    <col min="1281" max="1281" width="14.9" customWidth="1"/>
    <col min="1282" max="1282" width="21.1" customWidth="1"/>
    <col min="1283" max="1283" width="8.4" customWidth="1"/>
    <col min="1284" max="1284" width="7.6" customWidth="1"/>
    <col min="1285" max="1285" width="30.2" customWidth="1"/>
    <col min="1286" max="1286" width="13" customWidth="1"/>
    <col min="1287" max="1287" width="14.6" customWidth="1"/>
    <col min="1288" max="1288" width="26.5" customWidth="1"/>
    <col min="1537" max="1537" width="14.9" customWidth="1"/>
    <col min="1538" max="1538" width="21.1" customWidth="1"/>
    <col min="1539" max="1539" width="8.4" customWidth="1"/>
    <col min="1540" max="1540" width="7.6" customWidth="1"/>
    <col min="1541" max="1541" width="30.2" customWidth="1"/>
    <col min="1542" max="1542" width="13" customWidth="1"/>
    <col min="1543" max="1543" width="14.6" customWidth="1"/>
    <col min="1544" max="1544" width="26.5" customWidth="1"/>
    <col min="1793" max="1793" width="14.9" customWidth="1"/>
    <col min="1794" max="1794" width="21.1" customWidth="1"/>
    <col min="1795" max="1795" width="8.4" customWidth="1"/>
    <col min="1796" max="1796" width="7.6" customWidth="1"/>
    <col min="1797" max="1797" width="30.2" customWidth="1"/>
    <col min="1798" max="1798" width="13" customWidth="1"/>
    <col min="1799" max="1799" width="14.6" customWidth="1"/>
    <col min="1800" max="1800" width="26.5" customWidth="1"/>
    <col min="2049" max="2049" width="14.9" customWidth="1"/>
    <col min="2050" max="2050" width="21.1" customWidth="1"/>
    <col min="2051" max="2051" width="8.4" customWidth="1"/>
    <col min="2052" max="2052" width="7.6" customWidth="1"/>
    <col min="2053" max="2053" width="30.2" customWidth="1"/>
    <col min="2054" max="2054" width="13" customWidth="1"/>
    <col min="2055" max="2055" width="14.6" customWidth="1"/>
    <col min="2056" max="2056" width="26.5" customWidth="1"/>
    <col min="2305" max="2305" width="14.9" customWidth="1"/>
    <col min="2306" max="2306" width="21.1" customWidth="1"/>
    <col min="2307" max="2307" width="8.4" customWidth="1"/>
    <col min="2308" max="2308" width="7.6" customWidth="1"/>
    <col min="2309" max="2309" width="30.2" customWidth="1"/>
    <col min="2310" max="2310" width="13" customWidth="1"/>
    <col min="2311" max="2311" width="14.6" customWidth="1"/>
    <col min="2312" max="2312" width="26.5" customWidth="1"/>
    <col min="2561" max="2561" width="14.9" customWidth="1"/>
    <col min="2562" max="2562" width="21.1" customWidth="1"/>
    <col min="2563" max="2563" width="8.4" customWidth="1"/>
    <col min="2564" max="2564" width="7.6" customWidth="1"/>
    <col min="2565" max="2565" width="30.2" customWidth="1"/>
    <col min="2566" max="2566" width="13" customWidth="1"/>
    <col min="2567" max="2567" width="14.6" customWidth="1"/>
    <col min="2568" max="2568" width="26.5" customWidth="1"/>
    <col min="2817" max="2817" width="14.9" customWidth="1"/>
    <col min="2818" max="2818" width="21.1" customWidth="1"/>
    <col min="2819" max="2819" width="8.4" customWidth="1"/>
    <col min="2820" max="2820" width="7.6" customWidth="1"/>
    <col min="2821" max="2821" width="30.2" customWidth="1"/>
    <col min="2822" max="2822" width="13" customWidth="1"/>
    <col min="2823" max="2823" width="14.6" customWidth="1"/>
    <col min="2824" max="2824" width="26.5" customWidth="1"/>
    <col min="3073" max="3073" width="14.9" customWidth="1"/>
    <col min="3074" max="3074" width="21.1" customWidth="1"/>
    <col min="3075" max="3075" width="8.4" customWidth="1"/>
    <col min="3076" max="3076" width="7.6" customWidth="1"/>
    <col min="3077" max="3077" width="30.2" customWidth="1"/>
    <col min="3078" max="3078" width="13" customWidth="1"/>
    <col min="3079" max="3079" width="14.6" customWidth="1"/>
    <col min="3080" max="3080" width="26.5" customWidth="1"/>
    <col min="3329" max="3329" width="14.9" customWidth="1"/>
    <col min="3330" max="3330" width="21.1" customWidth="1"/>
    <col min="3331" max="3331" width="8.4" customWidth="1"/>
    <col min="3332" max="3332" width="7.6" customWidth="1"/>
    <col min="3333" max="3333" width="30.2" customWidth="1"/>
    <col min="3334" max="3334" width="13" customWidth="1"/>
    <col min="3335" max="3335" width="14.6" customWidth="1"/>
    <col min="3336" max="3336" width="26.5" customWidth="1"/>
    <col min="3585" max="3585" width="14.9" customWidth="1"/>
    <col min="3586" max="3586" width="21.1" customWidth="1"/>
    <col min="3587" max="3587" width="8.4" customWidth="1"/>
    <col min="3588" max="3588" width="7.6" customWidth="1"/>
    <col min="3589" max="3589" width="30.2" customWidth="1"/>
    <col min="3590" max="3590" width="13" customWidth="1"/>
    <col min="3591" max="3591" width="14.6" customWidth="1"/>
    <col min="3592" max="3592" width="26.5" customWidth="1"/>
    <col min="3841" max="3841" width="14.9" customWidth="1"/>
    <col min="3842" max="3842" width="21.1" customWidth="1"/>
    <col min="3843" max="3843" width="8.4" customWidth="1"/>
    <col min="3844" max="3844" width="7.6" customWidth="1"/>
    <col min="3845" max="3845" width="30.2" customWidth="1"/>
    <col min="3846" max="3846" width="13" customWidth="1"/>
    <col min="3847" max="3847" width="14.6" customWidth="1"/>
    <col min="3848" max="3848" width="26.5" customWidth="1"/>
    <col min="4097" max="4097" width="14.9" customWidth="1"/>
    <col min="4098" max="4098" width="21.1" customWidth="1"/>
    <col min="4099" max="4099" width="8.4" customWidth="1"/>
    <col min="4100" max="4100" width="7.6" customWidth="1"/>
    <col min="4101" max="4101" width="30.2" customWidth="1"/>
    <col min="4102" max="4102" width="13" customWidth="1"/>
    <col min="4103" max="4103" width="14.6" customWidth="1"/>
    <col min="4104" max="4104" width="26.5" customWidth="1"/>
    <col min="4353" max="4353" width="14.9" customWidth="1"/>
    <col min="4354" max="4354" width="21.1" customWidth="1"/>
    <col min="4355" max="4355" width="8.4" customWidth="1"/>
    <col min="4356" max="4356" width="7.6" customWidth="1"/>
    <col min="4357" max="4357" width="30.2" customWidth="1"/>
    <col min="4358" max="4358" width="13" customWidth="1"/>
    <col min="4359" max="4359" width="14.6" customWidth="1"/>
    <col min="4360" max="4360" width="26.5" customWidth="1"/>
    <col min="4609" max="4609" width="14.9" customWidth="1"/>
    <col min="4610" max="4610" width="21.1" customWidth="1"/>
    <col min="4611" max="4611" width="8.4" customWidth="1"/>
    <col min="4612" max="4612" width="7.6" customWidth="1"/>
    <col min="4613" max="4613" width="30.2" customWidth="1"/>
    <col min="4614" max="4614" width="13" customWidth="1"/>
    <col min="4615" max="4615" width="14.6" customWidth="1"/>
    <col min="4616" max="4616" width="26.5" customWidth="1"/>
    <col min="4865" max="4865" width="14.9" customWidth="1"/>
    <col min="4866" max="4866" width="21.1" customWidth="1"/>
    <col min="4867" max="4867" width="8.4" customWidth="1"/>
    <col min="4868" max="4868" width="7.6" customWidth="1"/>
    <col min="4869" max="4869" width="30.2" customWidth="1"/>
    <col min="4870" max="4870" width="13" customWidth="1"/>
    <col min="4871" max="4871" width="14.6" customWidth="1"/>
    <col min="4872" max="4872" width="26.5" customWidth="1"/>
    <col min="5121" max="5121" width="14.9" customWidth="1"/>
    <col min="5122" max="5122" width="21.1" customWidth="1"/>
    <col min="5123" max="5123" width="8.4" customWidth="1"/>
    <col min="5124" max="5124" width="7.6" customWidth="1"/>
    <col min="5125" max="5125" width="30.2" customWidth="1"/>
    <col min="5126" max="5126" width="13" customWidth="1"/>
    <col min="5127" max="5127" width="14.6" customWidth="1"/>
    <col min="5128" max="5128" width="26.5" customWidth="1"/>
    <col min="5377" max="5377" width="14.9" customWidth="1"/>
    <col min="5378" max="5378" width="21.1" customWidth="1"/>
    <col min="5379" max="5379" width="8.4" customWidth="1"/>
    <col min="5380" max="5380" width="7.6" customWidth="1"/>
    <col min="5381" max="5381" width="30.2" customWidth="1"/>
    <col min="5382" max="5382" width="13" customWidth="1"/>
    <col min="5383" max="5383" width="14.6" customWidth="1"/>
    <col min="5384" max="5384" width="26.5" customWidth="1"/>
    <col min="5633" max="5633" width="14.9" customWidth="1"/>
    <col min="5634" max="5634" width="21.1" customWidth="1"/>
    <col min="5635" max="5635" width="8.4" customWidth="1"/>
    <col min="5636" max="5636" width="7.6" customWidth="1"/>
    <col min="5637" max="5637" width="30.2" customWidth="1"/>
    <col min="5638" max="5638" width="13" customWidth="1"/>
    <col min="5639" max="5639" width="14.6" customWidth="1"/>
    <col min="5640" max="5640" width="26.5" customWidth="1"/>
    <col min="5889" max="5889" width="14.9" customWidth="1"/>
    <col min="5890" max="5890" width="21.1" customWidth="1"/>
    <col min="5891" max="5891" width="8.4" customWidth="1"/>
    <col min="5892" max="5892" width="7.6" customWidth="1"/>
    <col min="5893" max="5893" width="30.2" customWidth="1"/>
    <col min="5894" max="5894" width="13" customWidth="1"/>
    <col min="5895" max="5895" width="14.6" customWidth="1"/>
    <col min="5896" max="5896" width="26.5" customWidth="1"/>
    <col min="6145" max="6145" width="14.9" customWidth="1"/>
    <col min="6146" max="6146" width="21.1" customWidth="1"/>
    <col min="6147" max="6147" width="8.4" customWidth="1"/>
    <col min="6148" max="6148" width="7.6" customWidth="1"/>
    <col min="6149" max="6149" width="30.2" customWidth="1"/>
    <col min="6150" max="6150" width="13" customWidth="1"/>
    <col min="6151" max="6151" width="14.6" customWidth="1"/>
    <col min="6152" max="6152" width="26.5" customWidth="1"/>
    <col min="6401" max="6401" width="14.9" customWidth="1"/>
    <col min="6402" max="6402" width="21.1" customWidth="1"/>
    <col min="6403" max="6403" width="8.4" customWidth="1"/>
    <col min="6404" max="6404" width="7.6" customWidth="1"/>
    <col min="6405" max="6405" width="30.2" customWidth="1"/>
    <col min="6406" max="6406" width="13" customWidth="1"/>
    <col min="6407" max="6407" width="14.6" customWidth="1"/>
    <col min="6408" max="6408" width="26.5" customWidth="1"/>
    <col min="6657" max="6657" width="14.9" customWidth="1"/>
    <col min="6658" max="6658" width="21.1" customWidth="1"/>
    <col min="6659" max="6659" width="8.4" customWidth="1"/>
    <col min="6660" max="6660" width="7.6" customWidth="1"/>
    <col min="6661" max="6661" width="30.2" customWidth="1"/>
    <col min="6662" max="6662" width="13" customWidth="1"/>
    <col min="6663" max="6663" width="14.6" customWidth="1"/>
    <col min="6664" max="6664" width="26.5" customWidth="1"/>
    <col min="6913" max="6913" width="14.9" customWidth="1"/>
    <col min="6914" max="6914" width="21.1" customWidth="1"/>
    <col min="6915" max="6915" width="8.4" customWidth="1"/>
    <col min="6916" max="6916" width="7.6" customWidth="1"/>
    <col min="6917" max="6917" width="30.2" customWidth="1"/>
    <col min="6918" max="6918" width="13" customWidth="1"/>
    <col min="6919" max="6919" width="14.6" customWidth="1"/>
    <col min="6920" max="6920" width="26.5" customWidth="1"/>
    <col min="7169" max="7169" width="14.9" customWidth="1"/>
    <col min="7170" max="7170" width="21.1" customWidth="1"/>
    <col min="7171" max="7171" width="8.4" customWidth="1"/>
    <col min="7172" max="7172" width="7.6" customWidth="1"/>
    <col min="7173" max="7173" width="30.2" customWidth="1"/>
    <col min="7174" max="7174" width="13" customWidth="1"/>
    <col min="7175" max="7175" width="14.6" customWidth="1"/>
    <col min="7176" max="7176" width="26.5" customWidth="1"/>
    <col min="7425" max="7425" width="14.9" customWidth="1"/>
    <col min="7426" max="7426" width="21.1" customWidth="1"/>
    <col min="7427" max="7427" width="8.4" customWidth="1"/>
    <col min="7428" max="7428" width="7.6" customWidth="1"/>
    <col min="7429" max="7429" width="30.2" customWidth="1"/>
    <col min="7430" max="7430" width="13" customWidth="1"/>
    <col min="7431" max="7431" width="14.6" customWidth="1"/>
    <col min="7432" max="7432" width="26.5" customWidth="1"/>
    <col min="7681" max="7681" width="14.9" customWidth="1"/>
    <col min="7682" max="7682" width="21.1" customWidth="1"/>
    <col min="7683" max="7683" width="8.4" customWidth="1"/>
    <col min="7684" max="7684" width="7.6" customWidth="1"/>
    <col min="7685" max="7685" width="30.2" customWidth="1"/>
    <col min="7686" max="7686" width="13" customWidth="1"/>
    <col min="7687" max="7687" width="14.6" customWidth="1"/>
    <col min="7688" max="7688" width="26.5" customWidth="1"/>
    <col min="7937" max="7937" width="14.9" customWidth="1"/>
    <col min="7938" max="7938" width="21.1" customWidth="1"/>
    <col min="7939" max="7939" width="8.4" customWidth="1"/>
    <col min="7940" max="7940" width="7.6" customWidth="1"/>
    <col min="7941" max="7941" width="30.2" customWidth="1"/>
    <col min="7942" max="7942" width="13" customWidth="1"/>
    <col min="7943" max="7943" width="14.6" customWidth="1"/>
    <col min="7944" max="7944" width="26.5" customWidth="1"/>
    <col min="8193" max="8193" width="14.9" customWidth="1"/>
    <col min="8194" max="8194" width="21.1" customWidth="1"/>
    <col min="8195" max="8195" width="8.4" customWidth="1"/>
    <col min="8196" max="8196" width="7.6" customWidth="1"/>
    <col min="8197" max="8197" width="30.2" customWidth="1"/>
    <col min="8198" max="8198" width="13" customWidth="1"/>
    <col min="8199" max="8199" width="14.6" customWidth="1"/>
    <col min="8200" max="8200" width="26.5" customWidth="1"/>
    <col min="8449" max="8449" width="14.9" customWidth="1"/>
    <col min="8450" max="8450" width="21.1" customWidth="1"/>
    <col min="8451" max="8451" width="8.4" customWidth="1"/>
    <col min="8452" max="8452" width="7.6" customWidth="1"/>
    <col min="8453" max="8453" width="30.2" customWidth="1"/>
    <col min="8454" max="8454" width="13" customWidth="1"/>
    <col min="8455" max="8455" width="14.6" customWidth="1"/>
    <col min="8456" max="8456" width="26.5" customWidth="1"/>
    <col min="8705" max="8705" width="14.9" customWidth="1"/>
    <col min="8706" max="8706" width="21.1" customWidth="1"/>
    <col min="8707" max="8707" width="8.4" customWidth="1"/>
    <col min="8708" max="8708" width="7.6" customWidth="1"/>
    <col min="8709" max="8709" width="30.2" customWidth="1"/>
    <col min="8710" max="8710" width="13" customWidth="1"/>
    <col min="8711" max="8711" width="14.6" customWidth="1"/>
    <col min="8712" max="8712" width="26.5" customWidth="1"/>
    <col min="8961" max="8961" width="14.9" customWidth="1"/>
    <col min="8962" max="8962" width="21.1" customWidth="1"/>
    <col min="8963" max="8963" width="8.4" customWidth="1"/>
    <col min="8964" max="8964" width="7.6" customWidth="1"/>
    <col min="8965" max="8965" width="30.2" customWidth="1"/>
    <col min="8966" max="8966" width="13" customWidth="1"/>
    <col min="8967" max="8967" width="14.6" customWidth="1"/>
    <col min="8968" max="8968" width="26.5" customWidth="1"/>
    <col min="9217" max="9217" width="14.9" customWidth="1"/>
    <col min="9218" max="9218" width="21.1" customWidth="1"/>
    <col min="9219" max="9219" width="8.4" customWidth="1"/>
    <col min="9220" max="9220" width="7.6" customWidth="1"/>
    <col min="9221" max="9221" width="30.2" customWidth="1"/>
    <col min="9222" max="9222" width="13" customWidth="1"/>
    <col min="9223" max="9223" width="14.6" customWidth="1"/>
    <col min="9224" max="9224" width="26.5" customWidth="1"/>
    <col min="9473" max="9473" width="14.9" customWidth="1"/>
    <col min="9474" max="9474" width="21.1" customWidth="1"/>
    <col min="9475" max="9475" width="8.4" customWidth="1"/>
    <col min="9476" max="9476" width="7.6" customWidth="1"/>
    <col min="9477" max="9477" width="30.2" customWidth="1"/>
    <col min="9478" max="9478" width="13" customWidth="1"/>
    <col min="9479" max="9479" width="14.6" customWidth="1"/>
    <col min="9480" max="9480" width="26.5" customWidth="1"/>
    <col min="9729" max="9729" width="14.9" customWidth="1"/>
    <col min="9730" max="9730" width="21.1" customWidth="1"/>
    <col min="9731" max="9731" width="8.4" customWidth="1"/>
    <col min="9732" max="9732" width="7.6" customWidth="1"/>
    <col min="9733" max="9733" width="30.2" customWidth="1"/>
    <col min="9734" max="9734" width="13" customWidth="1"/>
    <col min="9735" max="9735" width="14.6" customWidth="1"/>
    <col min="9736" max="9736" width="26.5" customWidth="1"/>
    <col min="9985" max="9985" width="14.9" customWidth="1"/>
    <col min="9986" max="9986" width="21.1" customWidth="1"/>
    <col min="9987" max="9987" width="8.4" customWidth="1"/>
    <col min="9988" max="9988" width="7.6" customWidth="1"/>
    <col min="9989" max="9989" width="30.2" customWidth="1"/>
    <col min="9990" max="9990" width="13" customWidth="1"/>
    <col min="9991" max="9991" width="14.6" customWidth="1"/>
    <col min="9992" max="9992" width="26.5" customWidth="1"/>
    <col min="10241" max="10241" width="14.9" customWidth="1"/>
    <col min="10242" max="10242" width="21.1" customWidth="1"/>
    <col min="10243" max="10243" width="8.4" customWidth="1"/>
    <col min="10244" max="10244" width="7.6" customWidth="1"/>
    <col min="10245" max="10245" width="30.2" customWidth="1"/>
    <col min="10246" max="10246" width="13" customWidth="1"/>
    <col min="10247" max="10247" width="14.6" customWidth="1"/>
    <col min="10248" max="10248" width="26.5" customWidth="1"/>
    <col min="10497" max="10497" width="14.9" customWidth="1"/>
    <col min="10498" max="10498" width="21.1" customWidth="1"/>
    <col min="10499" max="10499" width="8.4" customWidth="1"/>
    <col min="10500" max="10500" width="7.6" customWidth="1"/>
    <col min="10501" max="10501" width="30.2" customWidth="1"/>
    <col min="10502" max="10502" width="13" customWidth="1"/>
    <col min="10503" max="10503" width="14.6" customWidth="1"/>
    <col min="10504" max="10504" width="26.5" customWidth="1"/>
    <col min="10753" max="10753" width="14.9" customWidth="1"/>
    <col min="10754" max="10754" width="21.1" customWidth="1"/>
    <col min="10755" max="10755" width="8.4" customWidth="1"/>
    <col min="10756" max="10756" width="7.6" customWidth="1"/>
    <col min="10757" max="10757" width="30.2" customWidth="1"/>
    <col min="10758" max="10758" width="13" customWidth="1"/>
    <col min="10759" max="10759" width="14.6" customWidth="1"/>
    <col min="10760" max="10760" width="26.5" customWidth="1"/>
    <col min="11009" max="11009" width="14.9" customWidth="1"/>
    <col min="11010" max="11010" width="21.1" customWidth="1"/>
    <col min="11011" max="11011" width="8.4" customWidth="1"/>
    <col min="11012" max="11012" width="7.6" customWidth="1"/>
    <col min="11013" max="11013" width="30.2" customWidth="1"/>
    <col min="11014" max="11014" width="13" customWidth="1"/>
    <col min="11015" max="11015" width="14.6" customWidth="1"/>
    <col min="11016" max="11016" width="26.5" customWidth="1"/>
    <col min="11265" max="11265" width="14.9" customWidth="1"/>
    <col min="11266" max="11266" width="21.1" customWidth="1"/>
    <col min="11267" max="11267" width="8.4" customWidth="1"/>
    <col min="11268" max="11268" width="7.6" customWidth="1"/>
    <col min="11269" max="11269" width="30.2" customWidth="1"/>
    <col min="11270" max="11270" width="13" customWidth="1"/>
    <col min="11271" max="11271" width="14.6" customWidth="1"/>
    <col min="11272" max="11272" width="26.5" customWidth="1"/>
    <col min="11521" max="11521" width="14.9" customWidth="1"/>
    <col min="11522" max="11522" width="21.1" customWidth="1"/>
    <col min="11523" max="11523" width="8.4" customWidth="1"/>
    <col min="11524" max="11524" width="7.6" customWidth="1"/>
    <col min="11525" max="11525" width="30.2" customWidth="1"/>
    <col min="11526" max="11526" width="13" customWidth="1"/>
    <col min="11527" max="11527" width="14.6" customWidth="1"/>
    <col min="11528" max="11528" width="26.5" customWidth="1"/>
    <col min="11777" max="11777" width="14.9" customWidth="1"/>
    <col min="11778" max="11778" width="21.1" customWidth="1"/>
    <col min="11779" max="11779" width="8.4" customWidth="1"/>
    <col min="11780" max="11780" width="7.6" customWidth="1"/>
    <col min="11781" max="11781" width="30.2" customWidth="1"/>
    <col min="11782" max="11782" width="13" customWidth="1"/>
    <col min="11783" max="11783" width="14.6" customWidth="1"/>
    <col min="11784" max="11784" width="26.5" customWidth="1"/>
    <col min="12033" max="12033" width="14.9" customWidth="1"/>
    <col min="12034" max="12034" width="21.1" customWidth="1"/>
    <col min="12035" max="12035" width="8.4" customWidth="1"/>
    <col min="12036" max="12036" width="7.6" customWidth="1"/>
    <col min="12037" max="12037" width="30.2" customWidth="1"/>
    <col min="12038" max="12038" width="13" customWidth="1"/>
    <col min="12039" max="12039" width="14.6" customWidth="1"/>
    <col min="12040" max="12040" width="26.5" customWidth="1"/>
    <col min="12289" max="12289" width="14.9" customWidth="1"/>
    <col min="12290" max="12290" width="21.1" customWidth="1"/>
    <col min="12291" max="12291" width="8.4" customWidth="1"/>
    <col min="12292" max="12292" width="7.6" customWidth="1"/>
    <col min="12293" max="12293" width="30.2" customWidth="1"/>
    <col min="12294" max="12294" width="13" customWidth="1"/>
    <col min="12295" max="12295" width="14.6" customWidth="1"/>
    <col min="12296" max="12296" width="26.5" customWidth="1"/>
    <col min="12545" max="12545" width="14.9" customWidth="1"/>
    <col min="12546" max="12546" width="21.1" customWidth="1"/>
    <col min="12547" max="12547" width="8.4" customWidth="1"/>
    <col min="12548" max="12548" width="7.6" customWidth="1"/>
    <col min="12549" max="12549" width="30.2" customWidth="1"/>
    <col min="12550" max="12550" width="13" customWidth="1"/>
    <col min="12551" max="12551" width="14.6" customWidth="1"/>
    <col min="12552" max="12552" width="26.5" customWidth="1"/>
    <col min="12801" max="12801" width="14.9" customWidth="1"/>
    <col min="12802" max="12802" width="21.1" customWidth="1"/>
    <col min="12803" max="12803" width="8.4" customWidth="1"/>
    <col min="12804" max="12804" width="7.6" customWidth="1"/>
    <col min="12805" max="12805" width="30.2" customWidth="1"/>
    <col min="12806" max="12806" width="13" customWidth="1"/>
    <col min="12807" max="12807" width="14.6" customWidth="1"/>
    <col min="12808" max="12808" width="26.5" customWidth="1"/>
    <col min="13057" max="13057" width="14.9" customWidth="1"/>
    <col min="13058" max="13058" width="21.1" customWidth="1"/>
    <col min="13059" max="13059" width="8.4" customWidth="1"/>
    <col min="13060" max="13060" width="7.6" customWidth="1"/>
    <col min="13061" max="13061" width="30.2" customWidth="1"/>
    <col min="13062" max="13062" width="13" customWidth="1"/>
    <col min="13063" max="13063" width="14.6" customWidth="1"/>
    <col min="13064" max="13064" width="26.5" customWidth="1"/>
    <col min="13313" max="13313" width="14.9" customWidth="1"/>
    <col min="13314" max="13314" width="21.1" customWidth="1"/>
    <col min="13315" max="13315" width="8.4" customWidth="1"/>
    <col min="13316" max="13316" width="7.6" customWidth="1"/>
    <col min="13317" max="13317" width="30.2" customWidth="1"/>
    <col min="13318" max="13318" width="13" customWidth="1"/>
    <col min="13319" max="13319" width="14.6" customWidth="1"/>
    <col min="13320" max="13320" width="26.5" customWidth="1"/>
    <col min="13569" max="13569" width="14.9" customWidth="1"/>
    <col min="13570" max="13570" width="21.1" customWidth="1"/>
    <col min="13571" max="13571" width="8.4" customWidth="1"/>
    <col min="13572" max="13572" width="7.6" customWidth="1"/>
    <col min="13573" max="13573" width="30.2" customWidth="1"/>
    <col min="13574" max="13574" width="13" customWidth="1"/>
    <col min="13575" max="13575" width="14.6" customWidth="1"/>
    <col min="13576" max="13576" width="26.5" customWidth="1"/>
    <col min="13825" max="13825" width="14.9" customWidth="1"/>
    <col min="13826" max="13826" width="21.1" customWidth="1"/>
    <col min="13827" max="13827" width="8.4" customWidth="1"/>
    <col min="13828" max="13828" width="7.6" customWidth="1"/>
    <col min="13829" max="13829" width="30.2" customWidth="1"/>
    <col min="13830" max="13830" width="13" customWidth="1"/>
    <col min="13831" max="13831" width="14.6" customWidth="1"/>
    <col min="13832" max="13832" width="26.5" customWidth="1"/>
    <col min="14081" max="14081" width="14.9" customWidth="1"/>
    <col min="14082" max="14082" width="21.1" customWidth="1"/>
    <col min="14083" max="14083" width="8.4" customWidth="1"/>
    <col min="14084" max="14084" width="7.6" customWidth="1"/>
    <col min="14085" max="14085" width="30.2" customWidth="1"/>
    <col min="14086" max="14086" width="13" customWidth="1"/>
    <col min="14087" max="14087" width="14.6" customWidth="1"/>
    <col min="14088" max="14088" width="26.5" customWidth="1"/>
    <col min="14337" max="14337" width="14.9" customWidth="1"/>
    <col min="14338" max="14338" width="21.1" customWidth="1"/>
    <col min="14339" max="14339" width="8.4" customWidth="1"/>
    <col min="14340" max="14340" width="7.6" customWidth="1"/>
    <col min="14341" max="14341" width="30.2" customWidth="1"/>
    <col min="14342" max="14342" width="13" customWidth="1"/>
    <col min="14343" max="14343" width="14.6" customWidth="1"/>
    <col min="14344" max="14344" width="26.5" customWidth="1"/>
    <col min="14593" max="14593" width="14.9" customWidth="1"/>
    <col min="14594" max="14594" width="21.1" customWidth="1"/>
    <col min="14595" max="14595" width="8.4" customWidth="1"/>
    <col min="14596" max="14596" width="7.6" customWidth="1"/>
    <col min="14597" max="14597" width="30.2" customWidth="1"/>
    <col min="14598" max="14598" width="13" customWidth="1"/>
    <col min="14599" max="14599" width="14.6" customWidth="1"/>
    <col min="14600" max="14600" width="26.5" customWidth="1"/>
    <col min="14849" max="14849" width="14.9" customWidth="1"/>
    <col min="14850" max="14850" width="21.1" customWidth="1"/>
    <col min="14851" max="14851" width="8.4" customWidth="1"/>
    <col min="14852" max="14852" width="7.6" customWidth="1"/>
    <col min="14853" max="14853" width="30.2" customWidth="1"/>
    <col min="14854" max="14854" width="13" customWidth="1"/>
    <col min="14855" max="14855" width="14.6" customWidth="1"/>
    <col min="14856" max="14856" width="26.5" customWidth="1"/>
    <col min="15105" max="15105" width="14.9" customWidth="1"/>
    <col min="15106" max="15106" width="21.1" customWidth="1"/>
    <col min="15107" max="15107" width="8.4" customWidth="1"/>
    <col min="15108" max="15108" width="7.6" customWidth="1"/>
    <col min="15109" max="15109" width="30.2" customWidth="1"/>
    <col min="15110" max="15110" width="13" customWidth="1"/>
    <col min="15111" max="15111" width="14.6" customWidth="1"/>
    <col min="15112" max="15112" width="26.5" customWidth="1"/>
    <col min="15361" max="15361" width="14.9" customWidth="1"/>
    <col min="15362" max="15362" width="21.1" customWidth="1"/>
    <col min="15363" max="15363" width="8.4" customWidth="1"/>
    <col min="15364" max="15364" width="7.6" customWidth="1"/>
    <col min="15365" max="15365" width="30.2" customWidth="1"/>
    <col min="15366" max="15366" width="13" customWidth="1"/>
    <col min="15367" max="15367" width="14.6" customWidth="1"/>
    <col min="15368" max="15368" width="26.5" customWidth="1"/>
    <col min="15617" max="15617" width="14.9" customWidth="1"/>
    <col min="15618" max="15618" width="21.1" customWidth="1"/>
    <col min="15619" max="15619" width="8.4" customWidth="1"/>
    <col min="15620" max="15620" width="7.6" customWidth="1"/>
    <col min="15621" max="15621" width="30.2" customWidth="1"/>
    <col min="15622" max="15622" width="13" customWidth="1"/>
    <col min="15623" max="15623" width="14.6" customWidth="1"/>
    <col min="15624" max="15624" width="26.5" customWidth="1"/>
    <col min="15873" max="15873" width="14.9" customWidth="1"/>
    <col min="15874" max="15874" width="21.1" customWidth="1"/>
    <col min="15875" max="15875" width="8.4" customWidth="1"/>
    <col min="15876" max="15876" width="7.6" customWidth="1"/>
    <col min="15877" max="15877" width="30.2" customWidth="1"/>
    <col min="15878" max="15878" width="13" customWidth="1"/>
    <col min="15879" max="15879" width="14.6" customWidth="1"/>
    <col min="15880" max="15880" width="26.5" customWidth="1"/>
    <col min="16129" max="16129" width="14.9" customWidth="1"/>
    <col min="16130" max="16130" width="21.1" customWidth="1"/>
    <col min="16131" max="16131" width="8.4" customWidth="1"/>
    <col min="16132" max="16132" width="7.6" customWidth="1"/>
    <col min="16133" max="16133" width="30.2" customWidth="1"/>
    <col min="16134" max="16134" width="13" customWidth="1"/>
    <col min="16135" max="16135" width="14.6" customWidth="1"/>
    <col min="16136" max="16136" width="26.5" customWidth="1"/>
  </cols>
  <sheetData>
    <row r="1" spans="1:1">
      <c r="A1" t="s">
        <v>194</v>
      </c>
    </row>
    <row r="2" ht="20.25" spans="1:8">
      <c r="A2" s="261" t="s">
        <v>195</v>
      </c>
      <c r="B2" s="261"/>
      <c r="C2" s="261"/>
      <c r="D2" s="261"/>
      <c r="E2" s="261"/>
      <c r="F2" s="261"/>
      <c r="G2" s="261"/>
      <c r="H2" s="261"/>
    </row>
    <row r="3" spans="1:8">
      <c r="A3" s="262"/>
      <c r="B3" s="263"/>
      <c r="C3" s="263"/>
      <c r="D3" s="263"/>
      <c r="E3" s="263"/>
      <c r="F3" s="262"/>
      <c r="G3" s="263"/>
      <c r="H3" s="264" t="s">
        <v>109</v>
      </c>
    </row>
    <row r="4" spans="1:8">
      <c r="A4" s="265" t="s">
        <v>196</v>
      </c>
      <c r="B4" s="266" t="s">
        <v>197</v>
      </c>
      <c r="C4" s="265" t="s">
        <v>198</v>
      </c>
      <c r="D4" s="265"/>
      <c r="E4" s="265" t="s">
        <v>199</v>
      </c>
      <c r="F4" s="265" t="s">
        <v>200</v>
      </c>
      <c r="G4" s="267" t="s">
        <v>201</v>
      </c>
      <c r="H4" s="267" t="s">
        <v>139</v>
      </c>
    </row>
    <row r="5" spans="1:8">
      <c r="A5" s="265"/>
      <c r="B5" s="266"/>
      <c r="C5" s="265"/>
      <c r="D5" s="265"/>
      <c r="E5" s="265"/>
      <c r="F5" s="265"/>
      <c r="G5" s="267"/>
      <c r="H5" s="267"/>
    </row>
    <row r="6" ht="36" spans="1:8">
      <c r="A6" s="265"/>
      <c r="B6" s="266"/>
      <c r="C6" s="266" t="s">
        <v>202</v>
      </c>
      <c r="D6" s="266" t="s">
        <v>203</v>
      </c>
      <c r="E6" s="266"/>
      <c r="F6" s="265"/>
      <c r="G6" s="282"/>
      <c r="H6" s="282"/>
    </row>
    <row r="7" spans="1:8">
      <c r="A7" s="265"/>
      <c r="B7" s="266" t="s">
        <v>204</v>
      </c>
      <c r="C7" s="266"/>
      <c r="D7" s="266"/>
      <c r="E7" s="266"/>
      <c r="F7" s="272">
        <f>F9+F12+F19+F25+F27+F31+F33+F36+F39</f>
        <v>11831.81</v>
      </c>
      <c r="G7" s="272">
        <f>G9+G12+G19+G25+G27+G31+G33+G36+G39</f>
        <v>9591.81</v>
      </c>
      <c r="H7" s="273"/>
    </row>
    <row r="8" spans="1:8">
      <c r="A8" s="265" t="s">
        <v>205</v>
      </c>
      <c r="B8" s="266" t="s">
        <v>206</v>
      </c>
      <c r="C8" s="266"/>
      <c r="D8" s="266"/>
      <c r="E8" s="266"/>
      <c r="F8" s="294">
        <v>1200</v>
      </c>
      <c r="G8" s="295">
        <v>0</v>
      </c>
      <c r="H8" s="273" t="s">
        <v>207</v>
      </c>
    </row>
    <row r="9" spans="1:8">
      <c r="A9" s="265" t="s">
        <v>143</v>
      </c>
      <c r="B9" s="265"/>
      <c r="C9" s="265"/>
      <c r="D9" s="265"/>
      <c r="E9" s="265"/>
      <c r="F9" s="272">
        <f>F8</f>
        <v>1200</v>
      </c>
      <c r="G9" s="295"/>
      <c r="H9" s="273"/>
    </row>
    <row r="10" ht="24" spans="1:8">
      <c r="A10" s="282" t="s">
        <v>208</v>
      </c>
      <c r="B10" s="277" t="s">
        <v>209</v>
      </c>
      <c r="C10" s="277"/>
      <c r="D10" s="277"/>
      <c r="E10" s="277"/>
      <c r="F10" s="296">
        <v>271.5</v>
      </c>
      <c r="G10" s="295">
        <v>271.5</v>
      </c>
      <c r="H10" s="273"/>
    </row>
    <row r="11" s="293" customFormat="1" ht="60" spans="1:8">
      <c r="A11" s="282"/>
      <c r="B11" s="277" t="s">
        <v>210</v>
      </c>
      <c r="C11" s="277" t="s">
        <v>211</v>
      </c>
      <c r="D11" s="277" t="s">
        <v>212</v>
      </c>
      <c r="E11" s="277" t="s">
        <v>213</v>
      </c>
      <c r="F11" s="296">
        <v>100</v>
      </c>
      <c r="G11" s="295">
        <v>100</v>
      </c>
      <c r="H11" s="280" t="s">
        <v>214</v>
      </c>
    </row>
    <row r="12" spans="1:8">
      <c r="A12" s="282" t="s">
        <v>143</v>
      </c>
      <c r="B12" s="282"/>
      <c r="C12" s="282"/>
      <c r="D12" s="282"/>
      <c r="E12" s="282"/>
      <c r="F12" s="297">
        <f>F10+F11</f>
        <v>371.5</v>
      </c>
      <c r="G12" s="297">
        <f>G10+G11</f>
        <v>371.5</v>
      </c>
      <c r="H12" s="280"/>
    </row>
    <row r="13" ht="60" spans="1:8">
      <c r="A13" s="282" t="s">
        <v>215</v>
      </c>
      <c r="B13" s="276" t="s">
        <v>216</v>
      </c>
      <c r="C13" s="277" t="s">
        <v>211</v>
      </c>
      <c r="D13" s="277" t="s">
        <v>212</v>
      </c>
      <c r="E13" s="276" t="s">
        <v>213</v>
      </c>
      <c r="F13" s="296">
        <v>200</v>
      </c>
      <c r="G13" s="296">
        <v>200</v>
      </c>
      <c r="H13" s="280" t="s">
        <v>217</v>
      </c>
    </row>
    <row r="14" ht="48" spans="1:8">
      <c r="A14" s="282"/>
      <c r="B14" s="276" t="s">
        <v>218</v>
      </c>
      <c r="C14" s="277" t="s">
        <v>211</v>
      </c>
      <c r="D14" s="277" t="s">
        <v>212</v>
      </c>
      <c r="E14" s="276" t="s">
        <v>219</v>
      </c>
      <c r="F14" s="296">
        <v>1000</v>
      </c>
      <c r="G14" s="296">
        <v>1000</v>
      </c>
      <c r="H14" s="280" t="s">
        <v>220</v>
      </c>
    </row>
    <row r="15" ht="24" spans="1:8">
      <c r="A15" s="282"/>
      <c r="B15" s="277" t="s">
        <v>221</v>
      </c>
      <c r="C15" s="277"/>
      <c r="D15" s="277"/>
      <c r="E15" s="277" t="s">
        <v>222</v>
      </c>
      <c r="F15" s="296">
        <v>35</v>
      </c>
      <c r="G15" s="295">
        <v>35</v>
      </c>
      <c r="H15" s="280"/>
    </row>
    <row r="16" ht="36" spans="1:8">
      <c r="A16" s="282"/>
      <c r="B16" s="277" t="s">
        <v>223</v>
      </c>
      <c r="C16" s="277" t="s">
        <v>211</v>
      </c>
      <c r="D16" s="277"/>
      <c r="E16" s="277" t="s">
        <v>224</v>
      </c>
      <c r="F16" s="296">
        <v>1400</v>
      </c>
      <c r="G16" s="295">
        <v>840</v>
      </c>
      <c r="H16" s="280" t="s">
        <v>225</v>
      </c>
    </row>
    <row r="17" ht="24" spans="1:8">
      <c r="A17" s="282"/>
      <c r="B17" s="277" t="s">
        <v>226</v>
      </c>
      <c r="C17" s="277" t="s">
        <v>227</v>
      </c>
      <c r="D17" s="277" t="s">
        <v>212</v>
      </c>
      <c r="E17" s="277" t="s">
        <v>228</v>
      </c>
      <c r="F17" s="296">
        <v>600</v>
      </c>
      <c r="G17" s="295">
        <v>600</v>
      </c>
      <c r="H17" s="280" t="s">
        <v>229</v>
      </c>
    </row>
    <row r="18" ht="84" spans="1:8">
      <c r="A18" s="282"/>
      <c r="B18" s="277" t="s">
        <v>230</v>
      </c>
      <c r="C18" s="277" t="s">
        <v>211</v>
      </c>
      <c r="D18" s="277"/>
      <c r="E18" s="277" t="s">
        <v>231</v>
      </c>
      <c r="F18" s="296">
        <v>421.72</v>
      </c>
      <c r="G18" s="295">
        <v>421.72</v>
      </c>
      <c r="H18" s="280" t="s">
        <v>232</v>
      </c>
    </row>
    <row r="19" spans="1:8">
      <c r="A19" s="282" t="s">
        <v>143</v>
      </c>
      <c r="B19" s="282"/>
      <c r="C19" s="282"/>
      <c r="D19" s="282"/>
      <c r="E19" s="282"/>
      <c r="F19" s="297">
        <f>F13+F14+F15+F16+F17+F18</f>
        <v>3656.72</v>
      </c>
      <c r="G19" s="297">
        <f>G13+G14+G15+G16+G17+G18</f>
        <v>3096.72</v>
      </c>
      <c r="H19" s="280"/>
    </row>
    <row r="20" ht="24" spans="1:8">
      <c r="A20" s="282" t="s">
        <v>233</v>
      </c>
      <c r="B20" s="276" t="s">
        <v>216</v>
      </c>
      <c r="C20" s="277" t="s">
        <v>211</v>
      </c>
      <c r="D20" s="277" t="s">
        <v>212</v>
      </c>
      <c r="E20" s="282"/>
      <c r="F20" s="296">
        <v>200</v>
      </c>
      <c r="G20" s="296">
        <v>200</v>
      </c>
      <c r="H20" s="280" t="s">
        <v>234</v>
      </c>
    </row>
    <row r="21" ht="36" spans="1:8">
      <c r="A21" s="282"/>
      <c r="B21" s="277" t="s">
        <v>235</v>
      </c>
      <c r="C21" s="277" t="s">
        <v>211</v>
      </c>
      <c r="D21" s="277"/>
      <c r="E21" s="277" t="s">
        <v>236</v>
      </c>
      <c r="F21" s="296">
        <v>1200</v>
      </c>
      <c r="G21" s="295">
        <f>F21*0.6</f>
        <v>720</v>
      </c>
      <c r="H21" s="280" t="s">
        <v>225</v>
      </c>
    </row>
    <row r="22" ht="24" spans="1:8">
      <c r="A22" s="282"/>
      <c r="B22" s="277" t="s">
        <v>237</v>
      </c>
      <c r="C22" s="277" t="s">
        <v>227</v>
      </c>
      <c r="D22" s="277" t="s">
        <v>212</v>
      </c>
      <c r="E22" s="277" t="s">
        <v>238</v>
      </c>
      <c r="F22" s="296">
        <v>94</v>
      </c>
      <c r="G22" s="295">
        <v>94</v>
      </c>
      <c r="H22" s="280" t="s">
        <v>229</v>
      </c>
    </row>
    <row r="23" ht="24" spans="1:8">
      <c r="A23" s="282"/>
      <c r="B23" s="277" t="s">
        <v>239</v>
      </c>
      <c r="C23" s="277" t="s">
        <v>227</v>
      </c>
      <c r="D23" s="277" t="s">
        <v>212</v>
      </c>
      <c r="E23" s="277" t="s">
        <v>240</v>
      </c>
      <c r="F23" s="296">
        <v>391</v>
      </c>
      <c r="G23" s="295">
        <v>391</v>
      </c>
      <c r="H23" s="280" t="s">
        <v>232</v>
      </c>
    </row>
    <row r="24" ht="48" spans="1:8">
      <c r="A24" s="282"/>
      <c r="B24" s="277" t="s">
        <v>218</v>
      </c>
      <c r="C24" s="277" t="s">
        <v>211</v>
      </c>
      <c r="D24" s="277" t="s">
        <v>212</v>
      </c>
      <c r="E24" s="277" t="s">
        <v>219</v>
      </c>
      <c r="F24" s="296">
        <v>1400</v>
      </c>
      <c r="G24" s="295">
        <v>1400</v>
      </c>
      <c r="H24" s="280" t="s">
        <v>241</v>
      </c>
    </row>
    <row r="25" spans="1:8">
      <c r="A25" s="282" t="s">
        <v>143</v>
      </c>
      <c r="B25" s="282"/>
      <c r="C25" s="282"/>
      <c r="D25" s="282"/>
      <c r="E25" s="282"/>
      <c r="F25" s="297">
        <f>F20+F21+F22+F23+F24</f>
        <v>3285</v>
      </c>
      <c r="G25" s="297">
        <f>G20+G21+G22+G23+G24</f>
        <v>2805</v>
      </c>
      <c r="H25" s="280"/>
    </row>
    <row r="26" ht="48" spans="1:8">
      <c r="A26" s="282" t="s">
        <v>242</v>
      </c>
      <c r="B26" s="276" t="s">
        <v>216</v>
      </c>
      <c r="C26" s="277" t="s">
        <v>211</v>
      </c>
      <c r="D26" s="277" t="s">
        <v>212</v>
      </c>
      <c r="E26" s="276" t="s">
        <v>219</v>
      </c>
      <c r="F26" s="296">
        <v>100</v>
      </c>
      <c r="G26" s="296">
        <v>100</v>
      </c>
      <c r="H26" s="280" t="s">
        <v>232</v>
      </c>
    </row>
    <row r="27" spans="1:8">
      <c r="A27" s="282" t="s">
        <v>143</v>
      </c>
      <c r="B27" s="282"/>
      <c r="C27" s="277"/>
      <c r="D27" s="277"/>
      <c r="E27" s="282"/>
      <c r="F27" s="297">
        <f>F26</f>
        <v>100</v>
      </c>
      <c r="G27" s="297">
        <f>G26</f>
        <v>100</v>
      </c>
      <c r="H27" s="280"/>
    </row>
    <row r="28" ht="48" spans="1:8">
      <c r="A28" s="282" t="s">
        <v>243</v>
      </c>
      <c r="B28" s="276" t="s">
        <v>216</v>
      </c>
      <c r="C28" s="277" t="s">
        <v>211</v>
      </c>
      <c r="D28" s="277" t="s">
        <v>212</v>
      </c>
      <c r="E28" s="276" t="s">
        <v>219</v>
      </c>
      <c r="F28" s="296">
        <v>100</v>
      </c>
      <c r="G28" s="296">
        <v>100</v>
      </c>
      <c r="H28" s="280" t="s">
        <v>232</v>
      </c>
    </row>
    <row r="29" ht="36" spans="1:8">
      <c r="A29" s="282"/>
      <c r="B29" s="277" t="s">
        <v>244</v>
      </c>
      <c r="C29" s="277" t="s">
        <v>227</v>
      </c>
      <c r="D29" s="277"/>
      <c r="E29" s="277" t="s">
        <v>245</v>
      </c>
      <c r="F29" s="296">
        <v>700</v>
      </c>
      <c r="G29" s="295">
        <v>700</v>
      </c>
      <c r="H29" s="280" t="s">
        <v>229</v>
      </c>
    </row>
    <row r="30" ht="48" spans="1:8">
      <c r="A30" s="282"/>
      <c r="B30" s="277" t="s">
        <v>218</v>
      </c>
      <c r="C30" s="277" t="s">
        <v>211</v>
      </c>
      <c r="D30" s="277" t="s">
        <v>212</v>
      </c>
      <c r="E30" s="277" t="s">
        <v>219</v>
      </c>
      <c r="F30" s="296">
        <v>1400</v>
      </c>
      <c r="G30" s="295">
        <v>1400</v>
      </c>
      <c r="H30" s="280" t="s">
        <v>246</v>
      </c>
    </row>
    <row r="31" spans="1:8">
      <c r="A31" s="282" t="s">
        <v>143</v>
      </c>
      <c r="B31" s="282"/>
      <c r="C31" s="282"/>
      <c r="D31" s="282"/>
      <c r="E31" s="276"/>
      <c r="F31" s="297">
        <f>F28+F29+F30</f>
        <v>2200</v>
      </c>
      <c r="G31" s="297">
        <f>G28+G29+G30</f>
        <v>2200</v>
      </c>
      <c r="H31" s="280"/>
    </row>
    <row r="32" ht="60" spans="1:8">
      <c r="A32" s="282" t="s">
        <v>247</v>
      </c>
      <c r="B32" s="282"/>
      <c r="C32" s="282"/>
      <c r="D32" s="282"/>
      <c r="E32" s="276" t="s">
        <v>213</v>
      </c>
      <c r="F32" s="296">
        <v>200</v>
      </c>
      <c r="G32" s="296">
        <v>200</v>
      </c>
      <c r="H32" s="280" t="s">
        <v>248</v>
      </c>
    </row>
    <row r="33" spans="1:8">
      <c r="A33" s="282" t="s">
        <v>143</v>
      </c>
      <c r="B33" s="282"/>
      <c r="C33" s="282"/>
      <c r="D33" s="282"/>
      <c r="E33" s="276"/>
      <c r="F33" s="297">
        <f>F32</f>
        <v>200</v>
      </c>
      <c r="G33" s="297">
        <f>G32</f>
        <v>200</v>
      </c>
      <c r="H33" s="280"/>
    </row>
    <row r="34" ht="48" spans="1:8">
      <c r="A34" s="282" t="s">
        <v>249</v>
      </c>
      <c r="B34" s="276" t="s">
        <v>216</v>
      </c>
      <c r="C34" s="282"/>
      <c r="D34" s="282"/>
      <c r="E34" s="276" t="s">
        <v>219</v>
      </c>
      <c r="F34" s="296">
        <v>100</v>
      </c>
      <c r="G34" s="296">
        <v>100</v>
      </c>
      <c r="H34" s="280" t="s">
        <v>232</v>
      </c>
    </row>
    <row r="35" ht="24" spans="1:8">
      <c r="A35" s="282"/>
      <c r="B35" s="277" t="s">
        <v>250</v>
      </c>
      <c r="C35" s="277" t="s">
        <v>211</v>
      </c>
      <c r="D35" s="277"/>
      <c r="E35" s="277" t="s">
        <v>251</v>
      </c>
      <c r="F35" s="296">
        <v>118.59</v>
      </c>
      <c r="G35" s="295">
        <v>118.59</v>
      </c>
      <c r="H35" s="280" t="s">
        <v>229</v>
      </c>
    </row>
    <row r="36" spans="1:8">
      <c r="A36" s="282" t="s">
        <v>143</v>
      </c>
      <c r="B36" s="282"/>
      <c r="C36" s="282"/>
      <c r="D36" s="282"/>
      <c r="E36" s="276"/>
      <c r="F36" s="297">
        <f>F34+F35</f>
        <v>218.59</v>
      </c>
      <c r="G36" s="297">
        <f>G34+G35</f>
        <v>218.59</v>
      </c>
      <c r="H36" s="280"/>
    </row>
    <row r="37" ht="48" spans="1:8">
      <c r="A37" s="298" t="s">
        <v>252</v>
      </c>
      <c r="B37" s="276" t="s">
        <v>216</v>
      </c>
      <c r="C37" s="282"/>
      <c r="D37" s="282"/>
      <c r="E37" s="276" t="s">
        <v>219</v>
      </c>
      <c r="F37" s="296">
        <v>100</v>
      </c>
      <c r="G37" s="296">
        <v>100</v>
      </c>
      <c r="H37" s="280" t="s">
        <v>232</v>
      </c>
    </row>
    <row r="38" ht="24" spans="1:8">
      <c r="A38" s="298"/>
      <c r="B38" s="277" t="s">
        <v>253</v>
      </c>
      <c r="C38" s="277" t="s">
        <v>227</v>
      </c>
      <c r="D38" s="277"/>
      <c r="E38" s="277" t="s">
        <v>254</v>
      </c>
      <c r="F38" s="299">
        <v>500</v>
      </c>
      <c r="G38" s="295">
        <v>500</v>
      </c>
      <c r="H38" s="273" t="s">
        <v>229</v>
      </c>
    </row>
    <row r="39" spans="1:8">
      <c r="A39" s="282" t="s">
        <v>143</v>
      </c>
      <c r="B39" s="282"/>
      <c r="C39" s="282"/>
      <c r="D39" s="282"/>
      <c r="E39" s="282"/>
      <c r="F39" s="300">
        <f>F38+F37</f>
        <v>600</v>
      </c>
      <c r="G39" s="300">
        <f>G38+G37</f>
        <v>600</v>
      </c>
      <c r="H39" s="273"/>
    </row>
  </sheetData>
  <mergeCells count="23">
    <mergeCell ref="A2:H2"/>
    <mergeCell ref="A9:B9"/>
    <mergeCell ref="A12:B12"/>
    <mergeCell ref="A19:B19"/>
    <mergeCell ref="A25:B25"/>
    <mergeCell ref="A27:B27"/>
    <mergeCell ref="A31:B31"/>
    <mergeCell ref="A33:B33"/>
    <mergeCell ref="A36:B36"/>
    <mergeCell ref="A39:B39"/>
    <mergeCell ref="A4:A5"/>
    <mergeCell ref="A10:A11"/>
    <mergeCell ref="A13:A18"/>
    <mergeCell ref="A20:A24"/>
    <mergeCell ref="A28:A30"/>
    <mergeCell ref="A34:A35"/>
    <mergeCell ref="A37:A38"/>
    <mergeCell ref="B4:B5"/>
    <mergeCell ref="E4:E5"/>
    <mergeCell ref="F4:F5"/>
    <mergeCell ref="G4:G5"/>
    <mergeCell ref="H4:H5"/>
    <mergeCell ref="C4:D5"/>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D9" sqref="D18 D9"/>
    </sheetView>
  </sheetViews>
  <sheetFormatPr defaultColWidth="9" defaultRowHeight="14.25"/>
  <cols>
    <col min="2" max="2" width="28.7" customWidth="1"/>
    <col min="3" max="3" width="17" customWidth="1"/>
    <col min="4" max="4" width="18.4" customWidth="1"/>
    <col min="5" max="5" width="10.9" customWidth="1"/>
    <col min="6" max="6" width="20.1" customWidth="1"/>
    <col min="9" max="9" width="10.5" customWidth="1"/>
    <col min="258" max="258" width="28.7" customWidth="1"/>
    <col min="259" max="259" width="17" customWidth="1"/>
    <col min="260" max="260" width="18.4" customWidth="1"/>
    <col min="261" max="261" width="10.9" customWidth="1"/>
    <col min="262" max="262" width="20.1" customWidth="1"/>
    <col min="265" max="265" width="10.5" customWidth="1"/>
    <col min="514" max="514" width="28.7" customWidth="1"/>
    <col min="515" max="515" width="17" customWidth="1"/>
    <col min="516" max="516" width="18.4" customWidth="1"/>
    <col min="517" max="517" width="10.9" customWidth="1"/>
    <col min="518" max="518" width="20.1" customWidth="1"/>
    <col min="521" max="521" width="10.5" customWidth="1"/>
    <col min="770" max="770" width="28.7" customWidth="1"/>
    <col min="771" max="771" width="17" customWidth="1"/>
    <col min="772" max="772" width="18.4" customWidth="1"/>
    <col min="773" max="773" width="10.9" customWidth="1"/>
    <col min="774" max="774" width="20.1" customWidth="1"/>
    <col min="777" max="777" width="10.5" customWidth="1"/>
    <col min="1026" max="1026" width="28.7" customWidth="1"/>
    <col min="1027" max="1027" width="17" customWidth="1"/>
    <col min="1028" max="1028" width="18.4" customWidth="1"/>
    <col min="1029" max="1029" width="10.9" customWidth="1"/>
    <col min="1030" max="1030" width="20.1" customWidth="1"/>
    <col min="1033" max="1033" width="10.5" customWidth="1"/>
    <col min="1282" max="1282" width="28.7" customWidth="1"/>
    <col min="1283" max="1283" width="17" customWidth="1"/>
    <col min="1284" max="1284" width="18.4" customWidth="1"/>
    <col min="1285" max="1285" width="10.9" customWidth="1"/>
    <col min="1286" max="1286" width="20.1" customWidth="1"/>
    <col min="1289" max="1289" width="10.5" customWidth="1"/>
    <col min="1538" max="1538" width="28.7" customWidth="1"/>
    <col min="1539" max="1539" width="17" customWidth="1"/>
    <col min="1540" max="1540" width="18.4" customWidth="1"/>
    <col min="1541" max="1541" width="10.9" customWidth="1"/>
    <col min="1542" max="1542" width="20.1" customWidth="1"/>
    <col min="1545" max="1545" width="10.5" customWidth="1"/>
    <col min="1794" max="1794" width="28.7" customWidth="1"/>
    <col min="1795" max="1795" width="17" customWidth="1"/>
    <col min="1796" max="1796" width="18.4" customWidth="1"/>
    <col min="1797" max="1797" width="10.9" customWidth="1"/>
    <col min="1798" max="1798" width="20.1" customWidth="1"/>
    <col min="1801" max="1801" width="10.5" customWidth="1"/>
    <col min="2050" max="2050" width="28.7" customWidth="1"/>
    <col min="2051" max="2051" width="17" customWidth="1"/>
    <col min="2052" max="2052" width="18.4" customWidth="1"/>
    <col min="2053" max="2053" width="10.9" customWidth="1"/>
    <col min="2054" max="2054" width="20.1" customWidth="1"/>
    <col min="2057" max="2057" width="10.5" customWidth="1"/>
    <col min="2306" max="2306" width="28.7" customWidth="1"/>
    <col min="2307" max="2307" width="17" customWidth="1"/>
    <col min="2308" max="2308" width="18.4" customWidth="1"/>
    <col min="2309" max="2309" width="10.9" customWidth="1"/>
    <col min="2310" max="2310" width="20.1" customWidth="1"/>
    <col min="2313" max="2313" width="10.5" customWidth="1"/>
    <col min="2562" max="2562" width="28.7" customWidth="1"/>
    <col min="2563" max="2563" width="17" customWidth="1"/>
    <col min="2564" max="2564" width="18.4" customWidth="1"/>
    <col min="2565" max="2565" width="10.9" customWidth="1"/>
    <col min="2566" max="2566" width="20.1" customWidth="1"/>
    <col min="2569" max="2569" width="10.5" customWidth="1"/>
    <col min="2818" max="2818" width="28.7" customWidth="1"/>
    <col min="2819" max="2819" width="17" customWidth="1"/>
    <col min="2820" max="2820" width="18.4" customWidth="1"/>
    <col min="2821" max="2821" width="10.9" customWidth="1"/>
    <col min="2822" max="2822" width="20.1" customWidth="1"/>
    <col min="2825" max="2825" width="10.5" customWidth="1"/>
    <col min="3074" max="3074" width="28.7" customWidth="1"/>
    <col min="3075" max="3075" width="17" customWidth="1"/>
    <col min="3076" max="3076" width="18.4" customWidth="1"/>
    <col min="3077" max="3077" width="10.9" customWidth="1"/>
    <col min="3078" max="3078" width="20.1" customWidth="1"/>
    <col min="3081" max="3081" width="10.5" customWidth="1"/>
    <col min="3330" max="3330" width="28.7" customWidth="1"/>
    <col min="3331" max="3331" width="17" customWidth="1"/>
    <col min="3332" max="3332" width="18.4" customWidth="1"/>
    <col min="3333" max="3333" width="10.9" customWidth="1"/>
    <col min="3334" max="3334" width="20.1" customWidth="1"/>
    <col min="3337" max="3337" width="10.5" customWidth="1"/>
    <col min="3586" max="3586" width="28.7" customWidth="1"/>
    <col min="3587" max="3587" width="17" customWidth="1"/>
    <col min="3588" max="3588" width="18.4" customWidth="1"/>
    <col min="3589" max="3589" width="10.9" customWidth="1"/>
    <col min="3590" max="3590" width="20.1" customWidth="1"/>
    <col min="3593" max="3593" width="10.5" customWidth="1"/>
    <col min="3842" max="3842" width="28.7" customWidth="1"/>
    <col min="3843" max="3843" width="17" customWidth="1"/>
    <col min="3844" max="3844" width="18.4" customWidth="1"/>
    <col min="3845" max="3845" width="10.9" customWidth="1"/>
    <col min="3846" max="3846" width="20.1" customWidth="1"/>
    <col min="3849" max="3849" width="10.5" customWidth="1"/>
    <col min="4098" max="4098" width="28.7" customWidth="1"/>
    <col min="4099" max="4099" width="17" customWidth="1"/>
    <col min="4100" max="4100" width="18.4" customWidth="1"/>
    <col min="4101" max="4101" width="10.9" customWidth="1"/>
    <col min="4102" max="4102" width="20.1" customWidth="1"/>
    <col min="4105" max="4105" width="10.5" customWidth="1"/>
    <col min="4354" max="4354" width="28.7" customWidth="1"/>
    <col min="4355" max="4355" width="17" customWidth="1"/>
    <col min="4356" max="4356" width="18.4" customWidth="1"/>
    <col min="4357" max="4357" width="10.9" customWidth="1"/>
    <col min="4358" max="4358" width="20.1" customWidth="1"/>
    <col min="4361" max="4361" width="10.5" customWidth="1"/>
    <col min="4610" max="4610" width="28.7" customWidth="1"/>
    <col min="4611" max="4611" width="17" customWidth="1"/>
    <col min="4612" max="4612" width="18.4" customWidth="1"/>
    <col min="4613" max="4613" width="10.9" customWidth="1"/>
    <col min="4614" max="4614" width="20.1" customWidth="1"/>
    <col min="4617" max="4617" width="10.5" customWidth="1"/>
    <col min="4866" max="4866" width="28.7" customWidth="1"/>
    <col min="4867" max="4867" width="17" customWidth="1"/>
    <col min="4868" max="4868" width="18.4" customWidth="1"/>
    <col min="4869" max="4869" width="10.9" customWidth="1"/>
    <col min="4870" max="4870" width="20.1" customWidth="1"/>
    <col min="4873" max="4873" width="10.5" customWidth="1"/>
    <col min="5122" max="5122" width="28.7" customWidth="1"/>
    <col min="5123" max="5123" width="17" customWidth="1"/>
    <col min="5124" max="5124" width="18.4" customWidth="1"/>
    <col min="5125" max="5125" width="10.9" customWidth="1"/>
    <col min="5126" max="5126" width="20.1" customWidth="1"/>
    <col min="5129" max="5129" width="10.5" customWidth="1"/>
    <col min="5378" max="5378" width="28.7" customWidth="1"/>
    <col min="5379" max="5379" width="17" customWidth="1"/>
    <col min="5380" max="5380" width="18.4" customWidth="1"/>
    <col min="5381" max="5381" width="10.9" customWidth="1"/>
    <col min="5382" max="5382" width="20.1" customWidth="1"/>
    <col min="5385" max="5385" width="10.5" customWidth="1"/>
    <col min="5634" max="5634" width="28.7" customWidth="1"/>
    <col min="5635" max="5635" width="17" customWidth="1"/>
    <col min="5636" max="5636" width="18.4" customWidth="1"/>
    <col min="5637" max="5637" width="10.9" customWidth="1"/>
    <col min="5638" max="5638" width="20.1" customWidth="1"/>
    <col min="5641" max="5641" width="10.5" customWidth="1"/>
    <col min="5890" max="5890" width="28.7" customWidth="1"/>
    <col min="5891" max="5891" width="17" customWidth="1"/>
    <col min="5892" max="5892" width="18.4" customWidth="1"/>
    <col min="5893" max="5893" width="10.9" customWidth="1"/>
    <col min="5894" max="5894" width="20.1" customWidth="1"/>
    <col min="5897" max="5897" width="10.5" customWidth="1"/>
    <col min="6146" max="6146" width="28.7" customWidth="1"/>
    <col min="6147" max="6147" width="17" customWidth="1"/>
    <col min="6148" max="6148" width="18.4" customWidth="1"/>
    <col min="6149" max="6149" width="10.9" customWidth="1"/>
    <col min="6150" max="6150" width="20.1" customWidth="1"/>
    <col min="6153" max="6153" width="10.5" customWidth="1"/>
    <col min="6402" max="6402" width="28.7" customWidth="1"/>
    <col min="6403" max="6403" width="17" customWidth="1"/>
    <col min="6404" max="6404" width="18.4" customWidth="1"/>
    <col min="6405" max="6405" width="10.9" customWidth="1"/>
    <col min="6406" max="6406" width="20.1" customWidth="1"/>
    <col min="6409" max="6409" width="10.5" customWidth="1"/>
    <col min="6658" max="6658" width="28.7" customWidth="1"/>
    <col min="6659" max="6659" width="17" customWidth="1"/>
    <col min="6660" max="6660" width="18.4" customWidth="1"/>
    <col min="6661" max="6661" width="10.9" customWidth="1"/>
    <col min="6662" max="6662" width="20.1" customWidth="1"/>
    <col min="6665" max="6665" width="10.5" customWidth="1"/>
    <col min="6914" max="6914" width="28.7" customWidth="1"/>
    <col min="6915" max="6915" width="17" customWidth="1"/>
    <col min="6916" max="6916" width="18.4" customWidth="1"/>
    <col min="6917" max="6917" width="10.9" customWidth="1"/>
    <col min="6918" max="6918" width="20.1" customWidth="1"/>
    <col min="6921" max="6921" width="10.5" customWidth="1"/>
    <col min="7170" max="7170" width="28.7" customWidth="1"/>
    <col min="7171" max="7171" width="17" customWidth="1"/>
    <col min="7172" max="7172" width="18.4" customWidth="1"/>
    <col min="7173" max="7173" width="10.9" customWidth="1"/>
    <col min="7174" max="7174" width="20.1" customWidth="1"/>
    <col min="7177" max="7177" width="10.5" customWidth="1"/>
    <col min="7426" max="7426" width="28.7" customWidth="1"/>
    <col min="7427" max="7427" width="17" customWidth="1"/>
    <col min="7428" max="7428" width="18.4" customWidth="1"/>
    <col min="7429" max="7429" width="10.9" customWidth="1"/>
    <col min="7430" max="7430" width="20.1" customWidth="1"/>
    <col min="7433" max="7433" width="10.5" customWidth="1"/>
    <col min="7682" max="7682" width="28.7" customWidth="1"/>
    <col min="7683" max="7683" width="17" customWidth="1"/>
    <col min="7684" max="7684" width="18.4" customWidth="1"/>
    <col min="7685" max="7685" width="10.9" customWidth="1"/>
    <col min="7686" max="7686" width="20.1" customWidth="1"/>
    <col min="7689" max="7689" width="10.5" customWidth="1"/>
    <col min="7938" max="7938" width="28.7" customWidth="1"/>
    <col min="7939" max="7939" width="17" customWidth="1"/>
    <col min="7940" max="7940" width="18.4" customWidth="1"/>
    <col min="7941" max="7941" width="10.9" customWidth="1"/>
    <col min="7942" max="7942" width="20.1" customWidth="1"/>
    <col min="7945" max="7945" width="10.5" customWidth="1"/>
    <col min="8194" max="8194" width="28.7" customWidth="1"/>
    <col min="8195" max="8195" width="17" customWidth="1"/>
    <col min="8196" max="8196" width="18.4" customWidth="1"/>
    <col min="8197" max="8197" width="10.9" customWidth="1"/>
    <col min="8198" max="8198" width="20.1" customWidth="1"/>
    <col min="8201" max="8201" width="10.5" customWidth="1"/>
    <col min="8450" max="8450" width="28.7" customWidth="1"/>
    <col min="8451" max="8451" width="17" customWidth="1"/>
    <col min="8452" max="8452" width="18.4" customWidth="1"/>
    <col min="8453" max="8453" width="10.9" customWidth="1"/>
    <col min="8454" max="8454" width="20.1" customWidth="1"/>
    <col min="8457" max="8457" width="10.5" customWidth="1"/>
    <col min="8706" max="8706" width="28.7" customWidth="1"/>
    <col min="8707" max="8707" width="17" customWidth="1"/>
    <col min="8708" max="8708" width="18.4" customWidth="1"/>
    <col min="8709" max="8709" width="10.9" customWidth="1"/>
    <col min="8710" max="8710" width="20.1" customWidth="1"/>
    <col min="8713" max="8713" width="10.5" customWidth="1"/>
    <col min="8962" max="8962" width="28.7" customWidth="1"/>
    <col min="8963" max="8963" width="17" customWidth="1"/>
    <col min="8964" max="8964" width="18.4" customWidth="1"/>
    <col min="8965" max="8965" width="10.9" customWidth="1"/>
    <col min="8966" max="8966" width="20.1" customWidth="1"/>
    <col min="8969" max="8969" width="10.5" customWidth="1"/>
    <col min="9218" max="9218" width="28.7" customWidth="1"/>
    <col min="9219" max="9219" width="17" customWidth="1"/>
    <col min="9220" max="9220" width="18.4" customWidth="1"/>
    <col min="9221" max="9221" width="10.9" customWidth="1"/>
    <col min="9222" max="9222" width="20.1" customWidth="1"/>
    <col min="9225" max="9225" width="10.5" customWidth="1"/>
    <col min="9474" max="9474" width="28.7" customWidth="1"/>
    <col min="9475" max="9475" width="17" customWidth="1"/>
    <col min="9476" max="9476" width="18.4" customWidth="1"/>
    <col min="9477" max="9477" width="10.9" customWidth="1"/>
    <col min="9478" max="9478" width="20.1" customWidth="1"/>
    <col min="9481" max="9481" width="10.5" customWidth="1"/>
    <col min="9730" max="9730" width="28.7" customWidth="1"/>
    <col min="9731" max="9731" width="17" customWidth="1"/>
    <col min="9732" max="9732" width="18.4" customWidth="1"/>
    <col min="9733" max="9733" width="10.9" customWidth="1"/>
    <col min="9734" max="9734" width="20.1" customWidth="1"/>
    <col min="9737" max="9737" width="10.5" customWidth="1"/>
    <col min="9986" max="9986" width="28.7" customWidth="1"/>
    <col min="9987" max="9987" width="17" customWidth="1"/>
    <col min="9988" max="9988" width="18.4" customWidth="1"/>
    <col min="9989" max="9989" width="10.9" customWidth="1"/>
    <col min="9990" max="9990" width="20.1" customWidth="1"/>
    <col min="9993" max="9993" width="10.5" customWidth="1"/>
    <col min="10242" max="10242" width="28.7" customWidth="1"/>
    <col min="10243" max="10243" width="17" customWidth="1"/>
    <col min="10244" max="10244" width="18.4" customWidth="1"/>
    <col min="10245" max="10245" width="10.9" customWidth="1"/>
    <col min="10246" max="10246" width="20.1" customWidth="1"/>
    <col min="10249" max="10249" width="10.5" customWidth="1"/>
    <col min="10498" max="10498" width="28.7" customWidth="1"/>
    <col min="10499" max="10499" width="17" customWidth="1"/>
    <col min="10500" max="10500" width="18.4" customWidth="1"/>
    <col min="10501" max="10501" width="10.9" customWidth="1"/>
    <col min="10502" max="10502" width="20.1" customWidth="1"/>
    <col min="10505" max="10505" width="10.5" customWidth="1"/>
    <col min="10754" max="10754" width="28.7" customWidth="1"/>
    <col min="10755" max="10755" width="17" customWidth="1"/>
    <col min="10756" max="10756" width="18.4" customWidth="1"/>
    <col min="10757" max="10757" width="10.9" customWidth="1"/>
    <col min="10758" max="10758" width="20.1" customWidth="1"/>
    <col min="10761" max="10761" width="10.5" customWidth="1"/>
    <col min="11010" max="11010" width="28.7" customWidth="1"/>
    <col min="11011" max="11011" width="17" customWidth="1"/>
    <col min="11012" max="11012" width="18.4" customWidth="1"/>
    <col min="11013" max="11013" width="10.9" customWidth="1"/>
    <col min="11014" max="11014" width="20.1" customWidth="1"/>
    <col min="11017" max="11017" width="10.5" customWidth="1"/>
    <col min="11266" max="11266" width="28.7" customWidth="1"/>
    <col min="11267" max="11267" width="17" customWidth="1"/>
    <col min="11268" max="11268" width="18.4" customWidth="1"/>
    <col min="11269" max="11269" width="10.9" customWidth="1"/>
    <col min="11270" max="11270" width="20.1" customWidth="1"/>
    <col min="11273" max="11273" width="10.5" customWidth="1"/>
    <col min="11522" max="11522" width="28.7" customWidth="1"/>
    <col min="11523" max="11523" width="17" customWidth="1"/>
    <col min="11524" max="11524" width="18.4" customWidth="1"/>
    <col min="11525" max="11525" width="10.9" customWidth="1"/>
    <col min="11526" max="11526" width="20.1" customWidth="1"/>
    <col min="11529" max="11529" width="10.5" customWidth="1"/>
    <col min="11778" max="11778" width="28.7" customWidth="1"/>
    <col min="11779" max="11779" width="17" customWidth="1"/>
    <col min="11780" max="11780" width="18.4" customWidth="1"/>
    <col min="11781" max="11781" width="10.9" customWidth="1"/>
    <col min="11782" max="11782" width="20.1" customWidth="1"/>
    <col min="11785" max="11785" width="10.5" customWidth="1"/>
    <col min="12034" max="12034" width="28.7" customWidth="1"/>
    <col min="12035" max="12035" width="17" customWidth="1"/>
    <col min="12036" max="12036" width="18.4" customWidth="1"/>
    <col min="12037" max="12037" width="10.9" customWidth="1"/>
    <col min="12038" max="12038" width="20.1" customWidth="1"/>
    <col min="12041" max="12041" width="10.5" customWidth="1"/>
    <col min="12290" max="12290" width="28.7" customWidth="1"/>
    <col min="12291" max="12291" width="17" customWidth="1"/>
    <col min="12292" max="12292" width="18.4" customWidth="1"/>
    <col min="12293" max="12293" width="10.9" customWidth="1"/>
    <col min="12294" max="12294" width="20.1" customWidth="1"/>
    <col min="12297" max="12297" width="10.5" customWidth="1"/>
    <col min="12546" max="12546" width="28.7" customWidth="1"/>
    <col min="12547" max="12547" width="17" customWidth="1"/>
    <col min="12548" max="12548" width="18.4" customWidth="1"/>
    <col min="12549" max="12549" width="10.9" customWidth="1"/>
    <col min="12550" max="12550" width="20.1" customWidth="1"/>
    <col min="12553" max="12553" width="10.5" customWidth="1"/>
    <col min="12802" max="12802" width="28.7" customWidth="1"/>
    <col min="12803" max="12803" width="17" customWidth="1"/>
    <col min="12804" max="12804" width="18.4" customWidth="1"/>
    <col min="12805" max="12805" width="10.9" customWidth="1"/>
    <col min="12806" max="12806" width="20.1" customWidth="1"/>
    <col min="12809" max="12809" width="10.5" customWidth="1"/>
    <col min="13058" max="13058" width="28.7" customWidth="1"/>
    <col min="13059" max="13059" width="17" customWidth="1"/>
    <col min="13060" max="13060" width="18.4" customWidth="1"/>
    <col min="13061" max="13061" width="10.9" customWidth="1"/>
    <col min="13062" max="13062" width="20.1" customWidth="1"/>
    <col min="13065" max="13065" width="10.5" customWidth="1"/>
    <col min="13314" max="13314" width="28.7" customWidth="1"/>
    <col min="13315" max="13315" width="17" customWidth="1"/>
    <col min="13316" max="13316" width="18.4" customWidth="1"/>
    <col min="13317" max="13317" width="10.9" customWidth="1"/>
    <col min="13318" max="13318" width="20.1" customWidth="1"/>
    <col min="13321" max="13321" width="10.5" customWidth="1"/>
    <col min="13570" max="13570" width="28.7" customWidth="1"/>
    <col min="13571" max="13571" width="17" customWidth="1"/>
    <col min="13572" max="13572" width="18.4" customWidth="1"/>
    <col min="13573" max="13573" width="10.9" customWidth="1"/>
    <col min="13574" max="13574" width="20.1" customWidth="1"/>
    <col min="13577" max="13577" width="10.5" customWidth="1"/>
    <col min="13826" max="13826" width="28.7" customWidth="1"/>
    <col min="13827" max="13827" width="17" customWidth="1"/>
    <col min="13828" max="13828" width="18.4" customWidth="1"/>
    <col min="13829" max="13829" width="10.9" customWidth="1"/>
    <col min="13830" max="13830" width="20.1" customWidth="1"/>
    <col min="13833" max="13833" width="10.5" customWidth="1"/>
    <col min="14082" max="14082" width="28.7" customWidth="1"/>
    <col min="14083" max="14083" width="17" customWidth="1"/>
    <col min="14084" max="14084" width="18.4" customWidth="1"/>
    <col min="14085" max="14085" width="10.9" customWidth="1"/>
    <col min="14086" max="14086" width="20.1" customWidth="1"/>
    <col min="14089" max="14089" width="10.5" customWidth="1"/>
    <col min="14338" max="14338" width="28.7" customWidth="1"/>
    <col min="14339" max="14339" width="17" customWidth="1"/>
    <col min="14340" max="14340" width="18.4" customWidth="1"/>
    <col min="14341" max="14341" width="10.9" customWidth="1"/>
    <col min="14342" max="14342" width="20.1" customWidth="1"/>
    <col min="14345" max="14345" width="10.5" customWidth="1"/>
    <col min="14594" max="14594" width="28.7" customWidth="1"/>
    <col min="14595" max="14595" width="17" customWidth="1"/>
    <col min="14596" max="14596" width="18.4" customWidth="1"/>
    <col min="14597" max="14597" width="10.9" customWidth="1"/>
    <col min="14598" max="14598" width="20.1" customWidth="1"/>
    <col min="14601" max="14601" width="10.5" customWidth="1"/>
    <col min="14850" max="14850" width="28.7" customWidth="1"/>
    <col min="14851" max="14851" width="17" customWidth="1"/>
    <col min="14852" max="14852" width="18.4" customWidth="1"/>
    <col min="14853" max="14853" width="10.9" customWidth="1"/>
    <col min="14854" max="14854" width="20.1" customWidth="1"/>
    <col min="14857" max="14857" width="10.5" customWidth="1"/>
    <col min="15106" max="15106" width="28.7" customWidth="1"/>
    <col min="15107" max="15107" width="17" customWidth="1"/>
    <col min="15108" max="15108" width="18.4" customWidth="1"/>
    <col min="15109" max="15109" width="10.9" customWidth="1"/>
    <col min="15110" max="15110" width="20.1" customWidth="1"/>
    <col min="15113" max="15113" width="10.5" customWidth="1"/>
    <col min="15362" max="15362" width="28.7" customWidth="1"/>
    <col min="15363" max="15363" width="17" customWidth="1"/>
    <col min="15364" max="15364" width="18.4" customWidth="1"/>
    <col min="15365" max="15365" width="10.9" customWidth="1"/>
    <col min="15366" max="15366" width="20.1" customWidth="1"/>
    <col min="15369" max="15369" width="10.5" customWidth="1"/>
    <col min="15618" max="15618" width="28.7" customWidth="1"/>
    <col min="15619" max="15619" width="17" customWidth="1"/>
    <col min="15620" max="15620" width="18.4" customWidth="1"/>
    <col min="15621" max="15621" width="10.9" customWidth="1"/>
    <col min="15622" max="15622" width="20.1" customWidth="1"/>
    <col min="15625" max="15625" width="10.5" customWidth="1"/>
    <col min="15874" max="15874" width="28.7" customWidth="1"/>
    <col min="15875" max="15875" width="17" customWidth="1"/>
    <col min="15876" max="15876" width="18.4" customWidth="1"/>
    <col min="15877" max="15877" width="10.9" customWidth="1"/>
    <col min="15878" max="15878" width="20.1" customWidth="1"/>
    <col min="15881" max="15881" width="10.5" customWidth="1"/>
    <col min="16130" max="16130" width="28.7" customWidth="1"/>
    <col min="16131" max="16131" width="17" customWidth="1"/>
    <col min="16132" max="16132" width="18.4" customWidth="1"/>
    <col min="16133" max="16133" width="10.9" customWidth="1"/>
    <col min="16134" max="16134" width="20.1" customWidth="1"/>
    <col min="16137" max="16137" width="10.5" customWidth="1"/>
  </cols>
  <sheetData>
    <row r="1" spans="1:1">
      <c r="A1" t="s">
        <v>255</v>
      </c>
    </row>
    <row r="2" ht="20.25" spans="1:6">
      <c r="A2" s="261" t="s">
        <v>256</v>
      </c>
      <c r="B2" s="261"/>
      <c r="C2" s="261"/>
      <c r="D2" s="261"/>
      <c r="E2" s="261"/>
      <c r="F2" s="261"/>
    </row>
    <row r="3" spans="1:6">
      <c r="A3" s="262"/>
      <c r="B3" s="263"/>
      <c r="C3" s="262"/>
      <c r="D3" s="263"/>
      <c r="E3" s="263"/>
      <c r="F3" s="264" t="s">
        <v>109</v>
      </c>
    </row>
    <row r="4" spans="1:6">
      <c r="A4" s="265" t="s">
        <v>196</v>
      </c>
      <c r="B4" s="266" t="s">
        <v>197</v>
      </c>
      <c r="C4" s="265" t="s">
        <v>200</v>
      </c>
      <c r="D4" s="267" t="s">
        <v>201</v>
      </c>
      <c r="E4" s="268" t="s">
        <v>257</v>
      </c>
      <c r="F4" s="267" t="s">
        <v>139</v>
      </c>
    </row>
    <row r="5" spans="1:6">
      <c r="A5" s="265"/>
      <c r="B5" s="266"/>
      <c r="C5" s="265"/>
      <c r="D5" s="267"/>
      <c r="E5" s="269"/>
      <c r="F5" s="267"/>
    </row>
    <row r="6" spans="1:6">
      <c r="A6" s="265"/>
      <c r="B6" s="266" t="s">
        <v>204</v>
      </c>
      <c r="C6" s="270">
        <f>C7+C13+C15+C17+C19</f>
        <v>6145.22</v>
      </c>
      <c r="D6" s="271">
        <f>D7+D13+D15+D17+D19</f>
        <v>5345.22</v>
      </c>
      <c r="E6" s="272"/>
      <c r="F6" s="273"/>
    </row>
    <row r="7" spans="1:6">
      <c r="A7" s="265" t="s">
        <v>205</v>
      </c>
      <c r="B7" s="266" t="s">
        <v>206</v>
      </c>
      <c r="C7" s="270">
        <v>800</v>
      </c>
      <c r="D7" s="274">
        <v>0</v>
      </c>
      <c r="E7" s="275"/>
      <c r="F7" s="273" t="s">
        <v>207</v>
      </c>
    </row>
    <row r="8" spans="1:6">
      <c r="A8" s="276" t="s">
        <v>258</v>
      </c>
      <c r="B8" s="277" t="s">
        <v>259</v>
      </c>
      <c r="C8" s="278">
        <v>1696</v>
      </c>
      <c r="D8" s="279">
        <f t="shared" ref="D8:D12" si="0">C8</f>
        <v>1696</v>
      </c>
      <c r="E8" s="275"/>
      <c r="F8" s="273"/>
    </row>
    <row r="9" ht="48" spans="1:9">
      <c r="A9" s="276"/>
      <c r="B9" s="277" t="s">
        <v>260</v>
      </c>
      <c r="C9" s="278">
        <v>1440</v>
      </c>
      <c r="D9" s="274">
        <f t="shared" si="0"/>
        <v>1440</v>
      </c>
      <c r="E9" s="275"/>
      <c r="F9" s="280" t="s">
        <v>261</v>
      </c>
      <c r="I9" s="292">
        <f>D13+D15+D17-D9</f>
        <v>3456.86</v>
      </c>
    </row>
    <row r="10" spans="1:6">
      <c r="A10" s="276"/>
      <c r="B10" s="277" t="s">
        <v>262</v>
      </c>
      <c r="C10" s="278">
        <v>130</v>
      </c>
      <c r="D10" s="279">
        <f t="shared" si="0"/>
        <v>130</v>
      </c>
      <c r="E10" s="281" t="s">
        <v>263</v>
      </c>
      <c r="F10" s="273"/>
    </row>
    <row r="11" spans="1:6">
      <c r="A11" s="276"/>
      <c r="B11" s="277" t="s">
        <v>264</v>
      </c>
      <c r="C11" s="278">
        <v>55</v>
      </c>
      <c r="D11" s="279">
        <f t="shared" si="0"/>
        <v>55</v>
      </c>
      <c r="E11" s="281" t="s">
        <v>265</v>
      </c>
      <c r="F11" s="273"/>
    </row>
    <row r="12" spans="1:6">
      <c r="A12" s="276"/>
      <c r="B12" s="277" t="s">
        <v>266</v>
      </c>
      <c r="C12" s="278">
        <v>1400</v>
      </c>
      <c r="D12" s="279">
        <f t="shared" si="0"/>
        <v>1400</v>
      </c>
      <c r="E12" s="281" t="s">
        <v>263</v>
      </c>
      <c r="F12" s="273"/>
    </row>
    <row r="13" spans="1:6">
      <c r="A13" s="282" t="s">
        <v>143</v>
      </c>
      <c r="B13" s="282"/>
      <c r="C13" s="283">
        <f>SUM(C8:C12)</f>
        <v>4721</v>
      </c>
      <c r="D13" s="283">
        <f>SUM(D8:D12)</f>
        <v>4721</v>
      </c>
      <c r="E13" s="281"/>
      <c r="F13" s="273"/>
    </row>
    <row r="14" spans="1:6">
      <c r="A14" s="284" t="s">
        <v>267</v>
      </c>
      <c r="B14" s="277" t="s">
        <v>268</v>
      </c>
      <c r="C14" s="285">
        <v>93.2</v>
      </c>
      <c r="D14" s="279">
        <f>C14</f>
        <v>93.2</v>
      </c>
      <c r="E14" s="281" t="s">
        <v>269</v>
      </c>
      <c r="F14" s="273"/>
    </row>
    <row r="15" spans="1:6">
      <c r="A15" s="282" t="s">
        <v>143</v>
      </c>
      <c r="B15" s="282"/>
      <c r="C15" s="286">
        <f>SUM(C14:C14)</f>
        <v>93.2</v>
      </c>
      <c r="D15" s="286">
        <f>SUM(D14:D14)</f>
        <v>93.2</v>
      </c>
      <c r="E15" s="281"/>
      <c r="F15" s="273"/>
    </row>
    <row r="16" spans="1:6">
      <c r="A16" s="284" t="s">
        <v>270</v>
      </c>
      <c r="B16" s="277" t="s">
        <v>271</v>
      </c>
      <c r="C16" s="285">
        <v>82.66</v>
      </c>
      <c r="D16" s="279">
        <f>C16</f>
        <v>82.66</v>
      </c>
      <c r="E16" s="281" t="s">
        <v>272</v>
      </c>
      <c r="F16" s="273" t="s">
        <v>273</v>
      </c>
    </row>
    <row r="17" spans="1:6">
      <c r="A17" s="268" t="s">
        <v>143</v>
      </c>
      <c r="B17" s="268"/>
      <c r="C17" s="287">
        <f>C16</f>
        <v>82.66</v>
      </c>
      <c r="D17" s="287">
        <f>D16</f>
        <v>82.66</v>
      </c>
      <c r="E17" s="288"/>
      <c r="F17" s="289"/>
    </row>
    <row r="18" spans="1:6">
      <c r="A18" s="290" t="s">
        <v>242</v>
      </c>
      <c r="B18" s="290" t="s">
        <v>274</v>
      </c>
      <c r="C18" s="290">
        <v>448.36</v>
      </c>
      <c r="D18" s="290">
        <v>448.36</v>
      </c>
      <c r="E18" s="290"/>
      <c r="F18" s="290"/>
    </row>
    <row r="19" spans="1:6">
      <c r="A19" s="282" t="s">
        <v>143</v>
      </c>
      <c r="B19" s="282"/>
      <c r="C19" s="291">
        <f>C18</f>
        <v>448.36</v>
      </c>
      <c r="D19" s="291">
        <f>D18</f>
        <v>448.36</v>
      </c>
      <c r="E19" s="281"/>
      <c r="F19" s="273"/>
    </row>
  </sheetData>
  <mergeCells count="12">
    <mergeCell ref="A2:F2"/>
    <mergeCell ref="A13:B13"/>
    <mergeCell ref="A15:B15"/>
    <mergeCell ref="A17:B17"/>
    <mergeCell ref="A19:B19"/>
    <mergeCell ref="A4:A5"/>
    <mergeCell ref="A8:A12"/>
    <mergeCell ref="B4:B5"/>
    <mergeCell ref="C4:C5"/>
    <mergeCell ref="D4:D5"/>
    <mergeCell ref="E4:E5"/>
    <mergeCell ref="F4:F5"/>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E6" sqref="E6:E12"/>
    </sheetView>
  </sheetViews>
  <sheetFormatPr defaultColWidth="9" defaultRowHeight="14.25"/>
  <cols>
    <col min="2" max="2" width="13.5" customWidth="1"/>
    <col min="3" max="3" width="12" customWidth="1"/>
    <col min="4" max="4" width="15.4" customWidth="1"/>
    <col min="5" max="5" width="15.1" customWidth="1"/>
    <col min="6" max="6" width="16.4" customWidth="1"/>
    <col min="7" max="7" width="13" customWidth="1"/>
    <col min="8" max="8" width="13.4" customWidth="1"/>
    <col min="258" max="258" width="13.5" customWidth="1"/>
    <col min="259" max="259" width="12" customWidth="1"/>
    <col min="260" max="260" width="15.4" customWidth="1"/>
    <col min="261" max="261" width="15.1" customWidth="1"/>
    <col min="262" max="262" width="16.4" customWidth="1"/>
    <col min="263" max="263" width="13" customWidth="1"/>
    <col min="264" max="264" width="13.4" customWidth="1"/>
    <col min="514" max="514" width="13.5" customWidth="1"/>
    <col min="515" max="515" width="12" customWidth="1"/>
    <col min="516" max="516" width="15.4" customWidth="1"/>
    <col min="517" max="517" width="15.1" customWidth="1"/>
    <col min="518" max="518" width="16.4" customWidth="1"/>
    <col min="519" max="519" width="13" customWidth="1"/>
    <col min="520" max="520" width="13.4" customWidth="1"/>
    <col min="770" max="770" width="13.5" customWidth="1"/>
    <col min="771" max="771" width="12" customWidth="1"/>
    <col min="772" max="772" width="15.4" customWidth="1"/>
    <col min="773" max="773" width="15.1" customWidth="1"/>
    <col min="774" max="774" width="16.4" customWidth="1"/>
    <col min="775" max="775" width="13" customWidth="1"/>
    <col min="776" max="776" width="13.4" customWidth="1"/>
    <col min="1026" max="1026" width="13.5" customWidth="1"/>
    <col min="1027" max="1027" width="12" customWidth="1"/>
    <col min="1028" max="1028" width="15.4" customWidth="1"/>
    <col min="1029" max="1029" width="15.1" customWidth="1"/>
    <col min="1030" max="1030" width="16.4" customWidth="1"/>
    <col min="1031" max="1031" width="13" customWidth="1"/>
    <col min="1032" max="1032" width="13.4" customWidth="1"/>
    <col min="1282" max="1282" width="13.5" customWidth="1"/>
    <col min="1283" max="1283" width="12" customWidth="1"/>
    <col min="1284" max="1284" width="15.4" customWidth="1"/>
    <col min="1285" max="1285" width="15.1" customWidth="1"/>
    <col min="1286" max="1286" width="16.4" customWidth="1"/>
    <col min="1287" max="1287" width="13" customWidth="1"/>
    <col min="1288" max="1288" width="13.4" customWidth="1"/>
    <col min="1538" max="1538" width="13.5" customWidth="1"/>
    <col min="1539" max="1539" width="12" customWidth="1"/>
    <col min="1540" max="1540" width="15.4" customWidth="1"/>
    <col min="1541" max="1541" width="15.1" customWidth="1"/>
    <col min="1542" max="1542" width="16.4" customWidth="1"/>
    <col min="1543" max="1543" width="13" customWidth="1"/>
    <col min="1544" max="1544" width="13.4" customWidth="1"/>
    <col min="1794" max="1794" width="13.5" customWidth="1"/>
    <col min="1795" max="1795" width="12" customWidth="1"/>
    <col min="1796" max="1796" width="15.4" customWidth="1"/>
    <col min="1797" max="1797" width="15.1" customWidth="1"/>
    <col min="1798" max="1798" width="16.4" customWidth="1"/>
    <col min="1799" max="1799" width="13" customWidth="1"/>
    <col min="1800" max="1800" width="13.4" customWidth="1"/>
    <col min="2050" max="2050" width="13.5" customWidth="1"/>
    <col min="2051" max="2051" width="12" customWidth="1"/>
    <col min="2052" max="2052" width="15.4" customWidth="1"/>
    <col min="2053" max="2053" width="15.1" customWidth="1"/>
    <col min="2054" max="2054" width="16.4" customWidth="1"/>
    <col min="2055" max="2055" width="13" customWidth="1"/>
    <col min="2056" max="2056" width="13.4" customWidth="1"/>
    <col min="2306" max="2306" width="13.5" customWidth="1"/>
    <col min="2307" max="2307" width="12" customWidth="1"/>
    <col min="2308" max="2308" width="15.4" customWidth="1"/>
    <col min="2309" max="2309" width="15.1" customWidth="1"/>
    <col min="2310" max="2310" width="16.4" customWidth="1"/>
    <col min="2311" max="2311" width="13" customWidth="1"/>
    <col min="2312" max="2312" width="13.4" customWidth="1"/>
    <col min="2562" max="2562" width="13.5" customWidth="1"/>
    <col min="2563" max="2563" width="12" customWidth="1"/>
    <col min="2564" max="2564" width="15.4" customWidth="1"/>
    <col min="2565" max="2565" width="15.1" customWidth="1"/>
    <col min="2566" max="2566" width="16.4" customWidth="1"/>
    <col min="2567" max="2567" width="13" customWidth="1"/>
    <col min="2568" max="2568" width="13.4" customWidth="1"/>
    <col min="2818" max="2818" width="13.5" customWidth="1"/>
    <col min="2819" max="2819" width="12" customWidth="1"/>
    <col min="2820" max="2820" width="15.4" customWidth="1"/>
    <col min="2821" max="2821" width="15.1" customWidth="1"/>
    <col min="2822" max="2822" width="16.4" customWidth="1"/>
    <col min="2823" max="2823" width="13" customWidth="1"/>
    <col min="2824" max="2824" width="13.4" customWidth="1"/>
    <col min="3074" max="3074" width="13.5" customWidth="1"/>
    <col min="3075" max="3075" width="12" customWidth="1"/>
    <col min="3076" max="3076" width="15.4" customWidth="1"/>
    <col min="3077" max="3077" width="15.1" customWidth="1"/>
    <col min="3078" max="3078" width="16.4" customWidth="1"/>
    <col min="3079" max="3079" width="13" customWidth="1"/>
    <col min="3080" max="3080" width="13.4" customWidth="1"/>
    <col min="3330" max="3330" width="13.5" customWidth="1"/>
    <col min="3331" max="3331" width="12" customWidth="1"/>
    <col min="3332" max="3332" width="15.4" customWidth="1"/>
    <col min="3333" max="3333" width="15.1" customWidth="1"/>
    <col min="3334" max="3334" width="16.4" customWidth="1"/>
    <col min="3335" max="3335" width="13" customWidth="1"/>
    <col min="3336" max="3336" width="13.4" customWidth="1"/>
    <col min="3586" max="3586" width="13.5" customWidth="1"/>
    <col min="3587" max="3587" width="12" customWidth="1"/>
    <col min="3588" max="3588" width="15.4" customWidth="1"/>
    <col min="3589" max="3589" width="15.1" customWidth="1"/>
    <col min="3590" max="3590" width="16.4" customWidth="1"/>
    <col min="3591" max="3591" width="13" customWidth="1"/>
    <col min="3592" max="3592" width="13.4" customWidth="1"/>
    <col min="3842" max="3842" width="13.5" customWidth="1"/>
    <col min="3843" max="3843" width="12" customWidth="1"/>
    <col min="3844" max="3844" width="15.4" customWidth="1"/>
    <col min="3845" max="3845" width="15.1" customWidth="1"/>
    <col min="3846" max="3846" width="16.4" customWidth="1"/>
    <col min="3847" max="3847" width="13" customWidth="1"/>
    <col min="3848" max="3848" width="13.4" customWidth="1"/>
    <col min="4098" max="4098" width="13.5" customWidth="1"/>
    <col min="4099" max="4099" width="12" customWidth="1"/>
    <col min="4100" max="4100" width="15.4" customWidth="1"/>
    <col min="4101" max="4101" width="15.1" customWidth="1"/>
    <col min="4102" max="4102" width="16.4" customWidth="1"/>
    <col min="4103" max="4103" width="13" customWidth="1"/>
    <col min="4104" max="4104" width="13.4" customWidth="1"/>
    <col min="4354" max="4354" width="13.5" customWidth="1"/>
    <col min="4355" max="4355" width="12" customWidth="1"/>
    <col min="4356" max="4356" width="15.4" customWidth="1"/>
    <col min="4357" max="4357" width="15.1" customWidth="1"/>
    <col min="4358" max="4358" width="16.4" customWidth="1"/>
    <col min="4359" max="4359" width="13" customWidth="1"/>
    <col min="4360" max="4360" width="13.4" customWidth="1"/>
    <col min="4610" max="4610" width="13.5" customWidth="1"/>
    <col min="4611" max="4611" width="12" customWidth="1"/>
    <col min="4612" max="4612" width="15.4" customWidth="1"/>
    <col min="4613" max="4613" width="15.1" customWidth="1"/>
    <col min="4614" max="4614" width="16.4" customWidth="1"/>
    <col min="4615" max="4615" width="13" customWidth="1"/>
    <col min="4616" max="4616" width="13.4" customWidth="1"/>
    <col min="4866" max="4866" width="13.5" customWidth="1"/>
    <col min="4867" max="4867" width="12" customWidth="1"/>
    <col min="4868" max="4868" width="15.4" customWidth="1"/>
    <col min="4869" max="4869" width="15.1" customWidth="1"/>
    <col min="4870" max="4870" width="16.4" customWidth="1"/>
    <col min="4871" max="4871" width="13" customWidth="1"/>
    <col min="4872" max="4872" width="13.4" customWidth="1"/>
    <col min="5122" max="5122" width="13.5" customWidth="1"/>
    <col min="5123" max="5123" width="12" customWidth="1"/>
    <col min="5124" max="5124" width="15.4" customWidth="1"/>
    <col min="5125" max="5125" width="15.1" customWidth="1"/>
    <col min="5126" max="5126" width="16.4" customWidth="1"/>
    <col min="5127" max="5127" width="13" customWidth="1"/>
    <col min="5128" max="5128" width="13.4" customWidth="1"/>
    <col min="5378" max="5378" width="13.5" customWidth="1"/>
    <col min="5379" max="5379" width="12" customWidth="1"/>
    <col min="5380" max="5380" width="15.4" customWidth="1"/>
    <col min="5381" max="5381" width="15.1" customWidth="1"/>
    <col min="5382" max="5382" width="16.4" customWidth="1"/>
    <col min="5383" max="5383" width="13" customWidth="1"/>
    <col min="5384" max="5384" width="13.4" customWidth="1"/>
    <col min="5634" max="5634" width="13.5" customWidth="1"/>
    <col min="5635" max="5635" width="12" customWidth="1"/>
    <col min="5636" max="5636" width="15.4" customWidth="1"/>
    <col min="5637" max="5637" width="15.1" customWidth="1"/>
    <col min="5638" max="5638" width="16.4" customWidth="1"/>
    <col min="5639" max="5639" width="13" customWidth="1"/>
    <col min="5640" max="5640" width="13.4" customWidth="1"/>
    <col min="5890" max="5890" width="13.5" customWidth="1"/>
    <col min="5891" max="5891" width="12" customWidth="1"/>
    <col min="5892" max="5892" width="15.4" customWidth="1"/>
    <col min="5893" max="5893" width="15.1" customWidth="1"/>
    <col min="5894" max="5894" width="16.4" customWidth="1"/>
    <col min="5895" max="5895" width="13" customWidth="1"/>
    <col min="5896" max="5896" width="13.4" customWidth="1"/>
    <col min="6146" max="6146" width="13.5" customWidth="1"/>
    <col min="6147" max="6147" width="12" customWidth="1"/>
    <col min="6148" max="6148" width="15.4" customWidth="1"/>
    <col min="6149" max="6149" width="15.1" customWidth="1"/>
    <col min="6150" max="6150" width="16.4" customWidth="1"/>
    <col min="6151" max="6151" width="13" customWidth="1"/>
    <col min="6152" max="6152" width="13.4" customWidth="1"/>
    <col min="6402" max="6402" width="13.5" customWidth="1"/>
    <col min="6403" max="6403" width="12" customWidth="1"/>
    <col min="6404" max="6404" width="15.4" customWidth="1"/>
    <col min="6405" max="6405" width="15.1" customWidth="1"/>
    <col min="6406" max="6406" width="16.4" customWidth="1"/>
    <col min="6407" max="6407" width="13" customWidth="1"/>
    <col min="6408" max="6408" width="13.4" customWidth="1"/>
    <col min="6658" max="6658" width="13.5" customWidth="1"/>
    <col min="6659" max="6659" width="12" customWidth="1"/>
    <col min="6660" max="6660" width="15.4" customWidth="1"/>
    <col min="6661" max="6661" width="15.1" customWidth="1"/>
    <col min="6662" max="6662" width="16.4" customWidth="1"/>
    <col min="6663" max="6663" width="13" customWidth="1"/>
    <col min="6664" max="6664" width="13.4" customWidth="1"/>
    <col min="6914" max="6914" width="13.5" customWidth="1"/>
    <col min="6915" max="6915" width="12" customWidth="1"/>
    <col min="6916" max="6916" width="15.4" customWidth="1"/>
    <col min="6917" max="6917" width="15.1" customWidth="1"/>
    <col min="6918" max="6918" width="16.4" customWidth="1"/>
    <col min="6919" max="6919" width="13" customWidth="1"/>
    <col min="6920" max="6920" width="13.4" customWidth="1"/>
    <col min="7170" max="7170" width="13.5" customWidth="1"/>
    <col min="7171" max="7171" width="12" customWidth="1"/>
    <col min="7172" max="7172" width="15.4" customWidth="1"/>
    <col min="7173" max="7173" width="15.1" customWidth="1"/>
    <col min="7174" max="7174" width="16.4" customWidth="1"/>
    <col min="7175" max="7175" width="13" customWidth="1"/>
    <col min="7176" max="7176" width="13.4" customWidth="1"/>
    <col min="7426" max="7426" width="13.5" customWidth="1"/>
    <col min="7427" max="7427" width="12" customWidth="1"/>
    <col min="7428" max="7428" width="15.4" customWidth="1"/>
    <col min="7429" max="7429" width="15.1" customWidth="1"/>
    <col min="7430" max="7430" width="16.4" customWidth="1"/>
    <col min="7431" max="7431" width="13" customWidth="1"/>
    <col min="7432" max="7432" width="13.4" customWidth="1"/>
    <col min="7682" max="7682" width="13.5" customWidth="1"/>
    <col min="7683" max="7683" width="12" customWidth="1"/>
    <col min="7684" max="7684" width="15.4" customWidth="1"/>
    <col min="7685" max="7685" width="15.1" customWidth="1"/>
    <col min="7686" max="7686" width="16.4" customWidth="1"/>
    <col min="7687" max="7687" width="13" customWidth="1"/>
    <col min="7688" max="7688" width="13.4" customWidth="1"/>
    <col min="7938" max="7938" width="13.5" customWidth="1"/>
    <col min="7939" max="7939" width="12" customWidth="1"/>
    <col min="7940" max="7940" width="15.4" customWidth="1"/>
    <col min="7941" max="7941" width="15.1" customWidth="1"/>
    <col min="7942" max="7942" width="16.4" customWidth="1"/>
    <col min="7943" max="7943" width="13" customWidth="1"/>
    <col min="7944" max="7944" width="13.4" customWidth="1"/>
    <col min="8194" max="8194" width="13.5" customWidth="1"/>
    <col min="8195" max="8195" width="12" customWidth="1"/>
    <col min="8196" max="8196" width="15.4" customWidth="1"/>
    <col min="8197" max="8197" width="15.1" customWidth="1"/>
    <col min="8198" max="8198" width="16.4" customWidth="1"/>
    <col min="8199" max="8199" width="13" customWidth="1"/>
    <col min="8200" max="8200" width="13.4" customWidth="1"/>
    <col min="8450" max="8450" width="13.5" customWidth="1"/>
    <col min="8451" max="8451" width="12" customWidth="1"/>
    <col min="8452" max="8452" width="15.4" customWidth="1"/>
    <col min="8453" max="8453" width="15.1" customWidth="1"/>
    <col min="8454" max="8454" width="16.4" customWidth="1"/>
    <col min="8455" max="8455" width="13" customWidth="1"/>
    <col min="8456" max="8456" width="13.4" customWidth="1"/>
    <col min="8706" max="8706" width="13.5" customWidth="1"/>
    <col min="8707" max="8707" width="12" customWidth="1"/>
    <col min="8708" max="8708" width="15.4" customWidth="1"/>
    <col min="8709" max="8709" width="15.1" customWidth="1"/>
    <col min="8710" max="8710" width="16.4" customWidth="1"/>
    <col min="8711" max="8711" width="13" customWidth="1"/>
    <col min="8712" max="8712" width="13.4" customWidth="1"/>
    <col min="8962" max="8962" width="13.5" customWidth="1"/>
    <col min="8963" max="8963" width="12" customWidth="1"/>
    <col min="8964" max="8964" width="15.4" customWidth="1"/>
    <col min="8965" max="8965" width="15.1" customWidth="1"/>
    <col min="8966" max="8966" width="16.4" customWidth="1"/>
    <col min="8967" max="8967" width="13" customWidth="1"/>
    <col min="8968" max="8968" width="13.4" customWidth="1"/>
    <col min="9218" max="9218" width="13.5" customWidth="1"/>
    <col min="9219" max="9219" width="12" customWidth="1"/>
    <col min="9220" max="9220" width="15.4" customWidth="1"/>
    <col min="9221" max="9221" width="15.1" customWidth="1"/>
    <col min="9222" max="9222" width="16.4" customWidth="1"/>
    <col min="9223" max="9223" width="13" customWidth="1"/>
    <col min="9224" max="9224" width="13.4" customWidth="1"/>
    <col min="9474" max="9474" width="13.5" customWidth="1"/>
    <col min="9475" max="9475" width="12" customWidth="1"/>
    <col min="9476" max="9476" width="15.4" customWidth="1"/>
    <col min="9477" max="9477" width="15.1" customWidth="1"/>
    <col min="9478" max="9478" width="16.4" customWidth="1"/>
    <col min="9479" max="9479" width="13" customWidth="1"/>
    <col min="9480" max="9480" width="13.4" customWidth="1"/>
    <col min="9730" max="9730" width="13.5" customWidth="1"/>
    <col min="9731" max="9731" width="12" customWidth="1"/>
    <col min="9732" max="9732" width="15.4" customWidth="1"/>
    <col min="9733" max="9733" width="15.1" customWidth="1"/>
    <col min="9734" max="9734" width="16.4" customWidth="1"/>
    <col min="9735" max="9735" width="13" customWidth="1"/>
    <col min="9736" max="9736" width="13.4" customWidth="1"/>
    <col min="9986" max="9986" width="13.5" customWidth="1"/>
    <col min="9987" max="9987" width="12" customWidth="1"/>
    <col min="9988" max="9988" width="15.4" customWidth="1"/>
    <col min="9989" max="9989" width="15.1" customWidth="1"/>
    <col min="9990" max="9990" width="16.4" customWidth="1"/>
    <col min="9991" max="9991" width="13" customWidth="1"/>
    <col min="9992" max="9992" width="13.4" customWidth="1"/>
    <col min="10242" max="10242" width="13.5" customWidth="1"/>
    <col min="10243" max="10243" width="12" customWidth="1"/>
    <col min="10244" max="10244" width="15.4" customWidth="1"/>
    <col min="10245" max="10245" width="15.1" customWidth="1"/>
    <col min="10246" max="10246" width="16.4" customWidth="1"/>
    <col min="10247" max="10247" width="13" customWidth="1"/>
    <col min="10248" max="10248" width="13.4" customWidth="1"/>
    <col min="10498" max="10498" width="13.5" customWidth="1"/>
    <col min="10499" max="10499" width="12" customWidth="1"/>
    <col min="10500" max="10500" width="15.4" customWidth="1"/>
    <col min="10501" max="10501" width="15.1" customWidth="1"/>
    <col min="10502" max="10502" width="16.4" customWidth="1"/>
    <col min="10503" max="10503" width="13" customWidth="1"/>
    <col min="10504" max="10504" width="13.4" customWidth="1"/>
    <col min="10754" max="10754" width="13.5" customWidth="1"/>
    <col min="10755" max="10755" width="12" customWidth="1"/>
    <col min="10756" max="10756" width="15.4" customWidth="1"/>
    <col min="10757" max="10757" width="15.1" customWidth="1"/>
    <col min="10758" max="10758" width="16.4" customWidth="1"/>
    <col min="10759" max="10759" width="13" customWidth="1"/>
    <col min="10760" max="10760" width="13.4" customWidth="1"/>
    <col min="11010" max="11010" width="13.5" customWidth="1"/>
    <col min="11011" max="11011" width="12" customWidth="1"/>
    <col min="11012" max="11012" width="15.4" customWidth="1"/>
    <col min="11013" max="11013" width="15.1" customWidth="1"/>
    <col min="11014" max="11014" width="16.4" customWidth="1"/>
    <col min="11015" max="11015" width="13" customWidth="1"/>
    <col min="11016" max="11016" width="13.4" customWidth="1"/>
    <col min="11266" max="11266" width="13.5" customWidth="1"/>
    <col min="11267" max="11267" width="12" customWidth="1"/>
    <col min="11268" max="11268" width="15.4" customWidth="1"/>
    <col min="11269" max="11269" width="15.1" customWidth="1"/>
    <col min="11270" max="11270" width="16.4" customWidth="1"/>
    <col min="11271" max="11271" width="13" customWidth="1"/>
    <col min="11272" max="11272" width="13.4" customWidth="1"/>
    <col min="11522" max="11522" width="13.5" customWidth="1"/>
    <col min="11523" max="11523" width="12" customWidth="1"/>
    <col min="11524" max="11524" width="15.4" customWidth="1"/>
    <col min="11525" max="11525" width="15.1" customWidth="1"/>
    <col min="11526" max="11526" width="16.4" customWidth="1"/>
    <col min="11527" max="11527" width="13" customWidth="1"/>
    <col min="11528" max="11528" width="13.4" customWidth="1"/>
    <col min="11778" max="11778" width="13.5" customWidth="1"/>
    <col min="11779" max="11779" width="12" customWidth="1"/>
    <col min="11780" max="11780" width="15.4" customWidth="1"/>
    <col min="11781" max="11781" width="15.1" customWidth="1"/>
    <col min="11782" max="11782" width="16.4" customWidth="1"/>
    <col min="11783" max="11783" width="13" customWidth="1"/>
    <col min="11784" max="11784" width="13.4" customWidth="1"/>
    <col min="12034" max="12034" width="13.5" customWidth="1"/>
    <col min="12035" max="12035" width="12" customWidth="1"/>
    <col min="12036" max="12036" width="15.4" customWidth="1"/>
    <col min="12037" max="12037" width="15.1" customWidth="1"/>
    <col min="12038" max="12038" width="16.4" customWidth="1"/>
    <col min="12039" max="12039" width="13" customWidth="1"/>
    <col min="12040" max="12040" width="13.4" customWidth="1"/>
    <col min="12290" max="12290" width="13.5" customWidth="1"/>
    <col min="12291" max="12291" width="12" customWidth="1"/>
    <col min="12292" max="12292" width="15.4" customWidth="1"/>
    <col min="12293" max="12293" width="15.1" customWidth="1"/>
    <col min="12294" max="12294" width="16.4" customWidth="1"/>
    <col min="12295" max="12295" width="13" customWidth="1"/>
    <col min="12296" max="12296" width="13.4" customWidth="1"/>
    <col min="12546" max="12546" width="13.5" customWidth="1"/>
    <col min="12547" max="12547" width="12" customWidth="1"/>
    <col min="12548" max="12548" width="15.4" customWidth="1"/>
    <col min="12549" max="12549" width="15.1" customWidth="1"/>
    <col min="12550" max="12550" width="16.4" customWidth="1"/>
    <col min="12551" max="12551" width="13" customWidth="1"/>
    <col min="12552" max="12552" width="13.4" customWidth="1"/>
    <col min="12802" max="12802" width="13.5" customWidth="1"/>
    <col min="12803" max="12803" width="12" customWidth="1"/>
    <col min="12804" max="12804" width="15.4" customWidth="1"/>
    <col min="12805" max="12805" width="15.1" customWidth="1"/>
    <col min="12806" max="12806" width="16.4" customWidth="1"/>
    <col min="12807" max="12807" width="13" customWidth="1"/>
    <col min="12808" max="12808" width="13.4" customWidth="1"/>
    <col min="13058" max="13058" width="13.5" customWidth="1"/>
    <col min="13059" max="13059" width="12" customWidth="1"/>
    <col min="13060" max="13060" width="15.4" customWidth="1"/>
    <col min="13061" max="13061" width="15.1" customWidth="1"/>
    <col min="13062" max="13062" width="16.4" customWidth="1"/>
    <col min="13063" max="13063" width="13" customWidth="1"/>
    <col min="13064" max="13064" width="13.4" customWidth="1"/>
    <col min="13314" max="13314" width="13.5" customWidth="1"/>
    <col min="13315" max="13315" width="12" customWidth="1"/>
    <col min="13316" max="13316" width="15.4" customWidth="1"/>
    <col min="13317" max="13317" width="15.1" customWidth="1"/>
    <col min="13318" max="13318" width="16.4" customWidth="1"/>
    <col min="13319" max="13319" width="13" customWidth="1"/>
    <col min="13320" max="13320" width="13.4" customWidth="1"/>
    <col min="13570" max="13570" width="13.5" customWidth="1"/>
    <col min="13571" max="13571" width="12" customWidth="1"/>
    <col min="13572" max="13572" width="15.4" customWidth="1"/>
    <col min="13573" max="13573" width="15.1" customWidth="1"/>
    <col min="13574" max="13574" width="16.4" customWidth="1"/>
    <col min="13575" max="13575" width="13" customWidth="1"/>
    <col min="13576" max="13576" width="13.4" customWidth="1"/>
    <col min="13826" max="13826" width="13.5" customWidth="1"/>
    <col min="13827" max="13827" width="12" customWidth="1"/>
    <col min="13828" max="13828" width="15.4" customWidth="1"/>
    <col min="13829" max="13829" width="15.1" customWidth="1"/>
    <col min="13830" max="13830" width="16.4" customWidth="1"/>
    <col min="13831" max="13831" width="13" customWidth="1"/>
    <col min="13832" max="13832" width="13.4" customWidth="1"/>
    <col min="14082" max="14082" width="13.5" customWidth="1"/>
    <col min="14083" max="14083" width="12" customWidth="1"/>
    <col min="14084" max="14084" width="15.4" customWidth="1"/>
    <col min="14085" max="14085" width="15.1" customWidth="1"/>
    <col min="14086" max="14086" width="16.4" customWidth="1"/>
    <col min="14087" max="14087" width="13" customWidth="1"/>
    <col min="14088" max="14088" width="13.4" customWidth="1"/>
    <col min="14338" max="14338" width="13.5" customWidth="1"/>
    <col min="14339" max="14339" width="12" customWidth="1"/>
    <col min="14340" max="14340" width="15.4" customWidth="1"/>
    <col min="14341" max="14341" width="15.1" customWidth="1"/>
    <col min="14342" max="14342" width="16.4" customWidth="1"/>
    <col min="14343" max="14343" width="13" customWidth="1"/>
    <col min="14344" max="14344" width="13.4" customWidth="1"/>
    <col min="14594" max="14594" width="13.5" customWidth="1"/>
    <col min="14595" max="14595" width="12" customWidth="1"/>
    <col min="14596" max="14596" width="15.4" customWidth="1"/>
    <col min="14597" max="14597" width="15.1" customWidth="1"/>
    <col min="14598" max="14598" width="16.4" customWidth="1"/>
    <col min="14599" max="14599" width="13" customWidth="1"/>
    <col min="14600" max="14600" width="13.4" customWidth="1"/>
    <col min="14850" max="14850" width="13.5" customWidth="1"/>
    <col min="14851" max="14851" width="12" customWidth="1"/>
    <col min="14852" max="14852" width="15.4" customWidth="1"/>
    <col min="14853" max="14853" width="15.1" customWidth="1"/>
    <col min="14854" max="14854" width="16.4" customWidth="1"/>
    <col min="14855" max="14855" width="13" customWidth="1"/>
    <col min="14856" max="14856" width="13.4" customWidth="1"/>
    <col min="15106" max="15106" width="13.5" customWidth="1"/>
    <col min="15107" max="15107" width="12" customWidth="1"/>
    <col min="15108" max="15108" width="15.4" customWidth="1"/>
    <col min="15109" max="15109" width="15.1" customWidth="1"/>
    <col min="15110" max="15110" width="16.4" customWidth="1"/>
    <col min="15111" max="15111" width="13" customWidth="1"/>
    <col min="15112" max="15112" width="13.4" customWidth="1"/>
    <col min="15362" max="15362" width="13.5" customWidth="1"/>
    <col min="15363" max="15363" width="12" customWidth="1"/>
    <col min="15364" max="15364" width="15.4" customWidth="1"/>
    <col min="15365" max="15365" width="15.1" customWidth="1"/>
    <col min="15366" max="15366" width="16.4" customWidth="1"/>
    <col min="15367" max="15367" width="13" customWidth="1"/>
    <col min="15368" max="15368" width="13.4" customWidth="1"/>
    <col min="15618" max="15618" width="13.5" customWidth="1"/>
    <col min="15619" max="15619" width="12" customWidth="1"/>
    <col min="15620" max="15620" width="15.4" customWidth="1"/>
    <col min="15621" max="15621" width="15.1" customWidth="1"/>
    <col min="15622" max="15622" width="16.4" customWidth="1"/>
    <col min="15623" max="15623" width="13" customWidth="1"/>
    <col min="15624" max="15624" width="13.4" customWidth="1"/>
    <col min="15874" max="15874" width="13.5" customWidth="1"/>
    <col min="15875" max="15875" width="12" customWidth="1"/>
    <col min="15876" max="15876" width="15.4" customWidth="1"/>
    <col min="15877" max="15877" width="15.1" customWidth="1"/>
    <col min="15878" max="15878" width="16.4" customWidth="1"/>
    <col min="15879" max="15879" width="13" customWidth="1"/>
    <col min="15880" max="15880" width="13.4" customWidth="1"/>
    <col min="16130" max="16130" width="13.5" customWidth="1"/>
    <col min="16131" max="16131" width="12" customWidth="1"/>
    <col min="16132" max="16132" width="15.4" customWidth="1"/>
    <col min="16133" max="16133" width="15.1" customWidth="1"/>
    <col min="16134" max="16134" width="16.4" customWidth="1"/>
    <col min="16135" max="16135" width="13" customWidth="1"/>
    <col min="16136" max="16136" width="13.4" customWidth="1"/>
  </cols>
  <sheetData>
    <row r="1" spans="1:8">
      <c r="A1" s="244" t="s">
        <v>275</v>
      </c>
      <c r="B1" s="244"/>
      <c r="C1" s="245"/>
      <c r="D1" s="245"/>
      <c r="E1" s="245"/>
      <c r="F1" s="245"/>
      <c r="G1" s="245"/>
      <c r="H1" s="245"/>
    </row>
    <row r="2" ht="20.25" spans="1:8">
      <c r="A2" s="246" t="s">
        <v>276</v>
      </c>
      <c r="B2" s="246"/>
      <c r="C2" s="246"/>
      <c r="D2" s="246"/>
      <c r="E2" s="246"/>
      <c r="F2" s="246"/>
      <c r="G2" s="246"/>
      <c r="H2" s="246"/>
    </row>
    <row r="3" spans="1:8">
      <c r="A3" s="247"/>
      <c r="B3" s="247"/>
      <c r="C3" s="247"/>
      <c r="D3" s="247"/>
      <c r="E3" s="247"/>
      <c r="F3" s="247"/>
      <c r="G3" s="247"/>
      <c r="H3" s="248" t="s">
        <v>109</v>
      </c>
    </row>
    <row r="4" spans="1:8">
      <c r="A4" s="249" t="s">
        <v>277</v>
      </c>
      <c r="B4" s="249" t="s">
        <v>278</v>
      </c>
      <c r="C4" s="249" t="s">
        <v>279</v>
      </c>
      <c r="D4" s="249"/>
      <c r="E4" s="249" t="s">
        <v>280</v>
      </c>
      <c r="F4" s="249" t="s">
        <v>281</v>
      </c>
      <c r="G4" s="250" t="s">
        <v>204</v>
      </c>
      <c r="H4" s="249" t="s">
        <v>139</v>
      </c>
    </row>
    <row r="5" ht="27" spans="1:9">
      <c r="A5" s="249"/>
      <c r="B5" s="251"/>
      <c r="C5" s="252" t="s">
        <v>280</v>
      </c>
      <c r="D5" s="252" t="s">
        <v>281</v>
      </c>
      <c r="E5" s="253">
        <v>4091.6</v>
      </c>
      <c r="F5" s="254">
        <v>11107.88</v>
      </c>
      <c r="G5" s="255">
        <f t="shared" ref="G5" si="0">E5+F5</f>
        <v>15199.48</v>
      </c>
      <c r="H5" s="256"/>
      <c r="I5">
        <f>E5/0.6</f>
        <v>6819.33333333333</v>
      </c>
    </row>
    <row r="6" spans="1:8">
      <c r="A6" s="257">
        <v>1</v>
      </c>
      <c r="B6" s="252" t="s">
        <v>215</v>
      </c>
      <c r="C6" s="257">
        <v>0.0836</v>
      </c>
      <c r="D6" s="257">
        <v>0.2433</v>
      </c>
      <c r="E6" s="254">
        <f>ROUND(E5*C6,2)</f>
        <v>342.06</v>
      </c>
      <c r="F6" s="254">
        <f>ROUND(F5*D6,2)</f>
        <v>2702.55</v>
      </c>
      <c r="G6" s="258">
        <f t="shared" ref="G6:G12" si="1">E6+F6</f>
        <v>3044.61</v>
      </c>
      <c r="H6" s="259"/>
    </row>
    <row r="7" spans="1:8">
      <c r="A7" s="257">
        <v>2</v>
      </c>
      <c r="B7" s="252" t="s">
        <v>233</v>
      </c>
      <c r="C7" s="257">
        <v>0.2126</v>
      </c>
      <c r="D7" s="257">
        <v>0.1641</v>
      </c>
      <c r="E7" s="254">
        <f>ROUND(E5*C7,2)</f>
        <v>869.87</v>
      </c>
      <c r="F7" s="254">
        <f>ROUND(F5*D7,2)</f>
        <v>1822.8</v>
      </c>
      <c r="G7" s="258">
        <f t="shared" si="1"/>
        <v>2692.67</v>
      </c>
      <c r="H7" s="259"/>
    </row>
    <row r="8" spans="1:8">
      <c r="A8" s="257">
        <v>3</v>
      </c>
      <c r="B8" s="260" t="s">
        <v>243</v>
      </c>
      <c r="C8" s="257">
        <v>0.1475</v>
      </c>
      <c r="D8" s="257">
        <v>0.0988</v>
      </c>
      <c r="E8" s="254">
        <f>ROUND(E5*C8,2)</f>
        <v>603.51</v>
      </c>
      <c r="F8" s="254">
        <f>ROUND(F5*D8,2)</f>
        <v>1097.46</v>
      </c>
      <c r="G8" s="258">
        <f t="shared" si="1"/>
        <v>1700.97</v>
      </c>
      <c r="H8" s="249"/>
    </row>
    <row r="9" spans="1:8">
      <c r="A9" s="257">
        <v>4</v>
      </c>
      <c r="B9" s="249" t="s">
        <v>242</v>
      </c>
      <c r="C9" s="257">
        <v>0.0987</v>
      </c>
      <c r="D9" s="257">
        <v>0.0737</v>
      </c>
      <c r="E9" s="254">
        <f>ROUND(E5*C9,2)</f>
        <v>403.84</v>
      </c>
      <c r="F9" s="254">
        <f>ROUND(F5*D9,2)</f>
        <v>818.65</v>
      </c>
      <c r="G9" s="258">
        <f t="shared" si="1"/>
        <v>1222.49</v>
      </c>
      <c r="H9" s="259"/>
    </row>
    <row r="10" spans="1:8">
      <c r="A10" s="257">
        <v>5</v>
      </c>
      <c r="B10" s="249" t="s">
        <v>247</v>
      </c>
      <c r="C10" s="257">
        <v>0.1998</v>
      </c>
      <c r="D10" s="257">
        <v>0.1616</v>
      </c>
      <c r="E10" s="254">
        <f>ROUND(E5*C10,2)</f>
        <v>817.5</v>
      </c>
      <c r="F10" s="254">
        <f>ROUND(F5*D10,2)</f>
        <v>1795.03</v>
      </c>
      <c r="G10" s="258">
        <f t="shared" si="1"/>
        <v>2612.53</v>
      </c>
      <c r="H10" s="259"/>
    </row>
    <row r="11" spans="1:8">
      <c r="A11" s="257">
        <v>6</v>
      </c>
      <c r="B11" s="249" t="s">
        <v>282</v>
      </c>
      <c r="C11" s="257">
        <v>0.1936</v>
      </c>
      <c r="D11" s="257">
        <v>0.1976</v>
      </c>
      <c r="E11" s="254">
        <f>ROUND(E5*C11,2)</f>
        <v>792.13</v>
      </c>
      <c r="F11" s="254">
        <f>ROUND(F5*D11,2)</f>
        <v>2194.92</v>
      </c>
      <c r="G11" s="258">
        <f t="shared" si="1"/>
        <v>2987.05</v>
      </c>
      <c r="H11" s="259"/>
    </row>
    <row r="12" spans="1:8">
      <c r="A12" s="257">
        <v>7</v>
      </c>
      <c r="B12" s="249" t="s">
        <v>252</v>
      </c>
      <c r="C12" s="257">
        <v>0.0642</v>
      </c>
      <c r="D12" s="257">
        <v>0.0609</v>
      </c>
      <c r="E12" s="254">
        <f>ROUND(E5*C12,2)</f>
        <v>262.68</v>
      </c>
      <c r="F12" s="254">
        <f>ROUND(F5*D12,2)</f>
        <v>676.47</v>
      </c>
      <c r="G12" s="258">
        <f t="shared" si="1"/>
        <v>939.15</v>
      </c>
      <c r="H12" s="259"/>
    </row>
  </sheetData>
  <mergeCells count="5">
    <mergeCell ref="A1:B1"/>
    <mergeCell ref="A2:H2"/>
    <mergeCell ref="C4:D4"/>
    <mergeCell ref="A4:A5"/>
    <mergeCell ref="B4:B5"/>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5"/>
    <pageSetUpPr fitToPage="1"/>
  </sheetPr>
  <dimension ref="A1:B22"/>
  <sheetViews>
    <sheetView workbookViewId="0">
      <selection activeCell="A9" sqref="A9"/>
    </sheetView>
  </sheetViews>
  <sheetFormatPr defaultColWidth="9" defaultRowHeight="12" customHeight="1" outlineLevelCol="1"/>
  <cols>
    <col min="1" max="1" width="29.6" style="108" customWidth="1"/>
    <col min="2" max="2" width="45.1" style="242" customWidth="1"/>
    <col min="3" max="16384" width="9" style="108"/>
  </cols>
  <sheetData>
    <row r="1" ht="25.5" customHeight="1" spans="1:2">
      <c r="A1" s="243" t="s">
        <v>283</v>
      </c>
      <c r="B1" s="108"/>
    </row>
    <row r="2"/>
    <row r="3" ht="27.75" customHeight="1" spans="1:2">
      <c r="A3" s="109" t="s">
        <v>284</v>
      </c>
      <c r="B3" s="117" t="s">
        <v>139</v>
      </c>
    </row>
    <row r="4" ht="27.75" customHeight="1" spans="1:2">
      <c r="A4" s="109" t="s">
        <v>285</v>
      </c>
      <c r="B4" s="117"/>
    </row>
    <row r="5" ht="27.75" customHeight="1" spans="1:2">
      <c r="A5" s="109" t="s">
        <v>286</v>
      </c>
      <c r="B5" s="117"/>
    </row>
    <row r="6" ht="51.75" customHeight="1" spans="1:2">
      <c r="A6" s="109" t="s">
        <v>281</v>
      </c>
      <c r="B6" s="117" t="s">
        <v>287</v>
      </c>
    </row>
    <row r="7" ht="56.25" customHeight="1" spans="1:2">
      <c r="A7" s="109" t="s">
        <v>280</v>
      </c>
      <c r="B7" s="117" t="s">
        <v>288</v>
      </c>
    </row>
    <row r="8" ht="57" spans="1:2">
      <c r="A8" s="109" t="s">
        <v>289</v>
      </c>
      <c r="B8" s="117" t="s">
        <v>290</v>
      </c>
    </row>
    <row r="9" ht="25.5" customHeight="1" spans="1:2">
      <c r="A9" s="109" t="s">
        <v>291</v>
      </c>
      <c r="B9" s="117"/>
    </row>
    <row r="10" ht="25.5" customHeight="1" spans="1:2">
      <c r="A10" s="109" t="s">
        <v>292</v>
      </c>
      <c r="B10" s="117"/>
    </row>
    <row r="11" ht="25.5" customHeight="1" spans="1:2">
      <c r="A11" s="109" t="s">
        <v>204</v>
      </c>
      <c r="B11" s="117"/>
    </row>
    <row r="13"/>
    <row r="15"/>
    <row r="21"/>
    <row r="22"/>
  </sheetData>
  <mergeCells count="1">
    <mergeCell ref="A1:B1"/>
  </mergeCells>
  <printOptions horizontalCentered="1"/>
  <pageMargins left="0.15625" right="0.15625" top="0.629166666666667" bottom="0.510416666666667" header="0.510416666666667" footer="0.510416666666667"/>
  <pageSetup paperSize="9" scale="81" firstPageNumber="4294963191" orientation="landscape" useFirstPageNumber="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workbookViewId="0">
      <pane xSplit="1" ySplit="3" topLeftCell="B4" activePane="bottomRight" state="frozen"/>
      <selection/>
      <selection pane="topRight"/>
      <selection pane="bottomLeft"/>
      <selection pane="bottomRight" activeCell="D23" sqref="D23"/>
    </sheetView>
  </sheetViews>
  <sheetFormatPr defaultColWidth="6.7" defaultRowHeight="14.25"/>
  <cols>
    <col min="1" max="1" width="26.5" style="227" customWidth="1"/>
    <col min="2" max="4" width="10.6" style="227" customWidth="1"/>
    <col min="5" max="5" width="13" style="227" customWidth="1"/>
    <col min="6" max="7" width="10" style="227" customWidth="1"/>
    <col min="8" max="8" width="9" style="227" customWidth="1"/>
    <col min="9" max="9" width="7.5" style="227" customWidth="1"/>
    <col min="10" max="10" width="9.5" style="227" customWidth="1"/>
    <col min="11" max="13" width="7.5" style="227" customWidth="1"/>
    <col min="14" max="14" width="6.7" style="227"/>
    <col min="15" max="15" width="23" style="228" customWidth="1"/>
    <col min="16" max="16384" width="6.7" style="227"/>
  </cols>
  <sheetData>
    <row r="1" ht="18.75" spans="1:14">
      <c r="A1" s="229" t="s">
        <v>293</v>
      </c>
      <c r="B1" s="229"/>
      <c r="C1" s="229"/>
      <c r="D1" s="229"/>
      <c r="E1" s="229"/>
      <c r="F1" s="229"/>
      <c r="G1" s="229"/>
      <c r="H1" s="229"/>
      <c r="I1" s="229"/>
      <c r="J1" s="229"/>
      <c r="K1" s="229"/>
      <c r="L1" s="229"/>
      <c r="M1" s="229"/>
      <c r="N1" s="229"/>
    </row>
    <row r="2" spans="7:14">
      <c r="G2" s="230" t="s">
        <v>109</v>
      </c>
      <c r="H2" s="230"/>
      <c r="I2" s="230"/>
      <c r="J2" s="230"/>
      <c r="K2" s="230"/>
      <c r="L2" s="230"/>
      <c r="M2" s="230"/>
      <c r="N2" s="230"/>
    </row>
    <row r="3" s="226" customFormat="1" ht="28.5" spans="1:15">
      <c r="A3" s="231" t="s">
        <v>294</v>
      </c>
      <c r="B3" s="231" t="s">
        <v>295</v>
      </c>
      <c r="C3" s="231" t="s">
        <v>296</v>
      </c>
      <c r="D3" s="231" t="s">
        <v>297</v>
      </c>
      <c r="E3" s="231" t="s">
        <v>298</v>
      </c>
      <c r="F3" s="231" t="s">
        <v>299</v>
      </c>
      <c r="G3" s="231" t="s">
        <v>300</v>
      </c>
      <c r="H3" s="231" t="s">
        <v>301</v>
      </c>
      <c r="I3" s="231" t="s">
        <v>302</v>
      </c>
      <c r="J3" s="231" t="s">
        <v>303</v>
      </c>
      <c r="K3" s="231" t="s">
        <v>304</v>
      </c>
      <c r="L3" s="231" t="s">
        <v>305</v>
      </c>
      <c r="M3" s="231" t="s">
        <v>306</v>
      </c>
      <c r="N3" s="231" t="s">
        <v>307</v>
      </c>
      <c r="O3" s="239"/>
    </row>
    <row r="4" ht="15.75" spans="1:14">
      <c r="A4" s="231" t="s">
        <v>204</v>
      </c>
      <c r="B4" s="231">
        <f>C4+E4+F4</f>
        <v>904540.1</v>
      </c>
      <c r="C4" s="232">
        <f>SUM(C5:C24,C32,C33,C34,C38:C41)</f>
        <v>75944</v>
      </c>
      <c r="D4" s="233">
        <f>E4+F4</f>
        <v>828596.1</v>
      </c>
      <c r="E4" s="233">
        <f>SUM(E5:E24,E32:E41)</f>
        <v>52974.39</v>
      </c>
      <c r="F4" s="233">
        <f>SUM(G4:M4)</f>
        <v>775621.71</v>
      </c>
      <c r="G4" s="234">
        <f>SUM(G5:G17,G23:G24,G32:G34,G38:G41)</f>
        <v>523600</v>
      </c>
      <c r="H4" s="233">
        <f>SUM(H5:H17,H23:H24,H32:H34,H38:H41)</f>
        <v>187284.7</v>
      </c>
      <c r="I4" s="233">
        <f t="shared" ref="I4:M4" si="0">SUM(I5:I17,I23:I24,I32:I34,I38:I41)</f>
        <v>23030</v>
      </c>
      <c r="J4" s="232">
        <f t="shared" si="0"/>
        <v>29448.01</v>
      </c>
      <c r="K4" s="233">
        <f t="shared" si="0"/>
        <v>10550</v>
      </c>
      <c r="L4" s="233">
        <f t="shared" si="0"/>
        <v>1709</v>
      </c>
      <c r="M4" s="233">
        <f t="shared" si="0"/>
        <v>0</v>
      </c>
      <c r="N4" s="233"/>
    </row>
    <row r="5" ht="15.75" spans="1:14">
      <c r="A5" s="231" t="s">
        <v>308</v>
      </c>
      <c r="B5" s="231">
        <f t="shared" ref="B5" si="1">C5+E5+F5</f>
        <v>0</v>
      </c>
      <c r="C5" s="231"/>
      <c r="D5" s="233">
        <f t="shared" ref="D5:D9" si="2">E5+F5</f>
        <v>0</v>
      </c>
      <c r="E5" s="233"/>
      <c r="F5" s="233">
        <f t="shared" ref="F5:F9" si="3">SUM(G5:M5)</f>
        <v>0</v>
      </c>
      <c r="G5" s="233"/>
      <c r="H5" s="233"/>
      <c r="I5" s="233">
        <v>0</v>
      </c>
      <c r="J5" s="233"/>
      <c r="K5" s="233"/>
      <c r="L5" s="233"/>
      <c r="M5" s="233"/>
      <c r="N5" s="233"/>
    </row>
    <row r="6" ht="28.5" spans="1:14">
      <c r="A6" s="231" t="s">
        <v>309</v>
      </c>
      <c r="B6" s="231">
        <f t="shared" ref="B6:B41" si="4">C6+E6+F6</f>
        <v>0</v>
      </c>
      <c r="C6" s="231"/>
      <c r="D6" s="233">
        <f t="shared" si="2"/>
        <v>0</v>
      </c>
      <c r="E6" s="233"/>
      <c r="F6" s="233">
        <f t="shared" si="3"/>
        <v>0</v>
      </c>
      <c r="G6" s="233"/>
      <c r="H6" s="233"/>
      <c r="I6" s="233">
        <v>0</v>
      </c>
      <c r="J6" s="233"/>
      <c r="K6" s="233"/>
      <c r="L6" s="233"/>
      <c r="M6" s="233"/>
      <c r="N6" s="233"/>
    </row>
    <row r="7" ht="15.75" spans="1:14">
      <c r="A7" s="231" t="s">
        <v>310</v>
      </c>
      <c r="B7" s="231">
        <f t="shared" si="4"/>
        <v>0</v>
      </c>
      <c r="C7" s="231"/>
      <c r="D7" s="233">
        <f t="shared" si="2"/>
        <v>0</v>
      </c>
      <c r="E7" s="233"/>
      <c r="F7" s="233">
        <f t="shared" si="3"/>
        <v>0</v>
      </c>
      <c r="G7" s="233"/>
      <c r="H7" s="233"/>
      <c r="I7" s="233">
        <v>0</v>
      </c>
      <c r="J7" s="233"/>
      <c r="K7" s="233"/>
      <c r="L7" s="233"/>
      <c r="M7" s="233"/>
      <c r="N7" s="233"/>
    </row>
    <row r="8" ht="15.75" spans="1:14">
      <c r="A8" s="231" t="s">
        <v>311</v>
      </c>
      <c r="B8" s="231">
        <f t="shared" si="4"/>
        <v>0</v>
      </c>
      <c r="C8" s="231"/>
      <c r="D8" s="233">
        <f t="shared" si="2"/>
        <v>0</v>
      </c>
      <c r="E8" s="233"/>
      <c r="F8" s="233">
        <f t="shared" si="3"/>
        <v>0</v>
      </c>
      <c r="G8" s="233"/>
      <c r="H8" s="233"/>
      <c r="I8" s="233">
        <v>0</v>
      </c>
      <c r="J8" s="233"/>
      <c r="K8" s="233"/>
      <c r="L8" s="233"/>
      <c r="M8" s="233"/>
      <c r="N8" s="233"/>
    </row>
    <row r="9" ht="28.5" spans="1:14">
      <c r="A9" s="231" t="s">
        <v>312</v>
      </c>
      <c r="B9" s="231">
        <f t="shared" si="4"/>
        <v>0</v>
      </c>
      <c r="C9" s="231"/>
      <c r="D9" s="233">
        <f t="shared" si="2"/>
        <v>0</v>
      </c>
      <c r="E9" s="233"/>
      <c r="F9" s="233">
        <f t="shared" si="3"/>
        <v>0</v>
      </c>
      <c r="G9" s="233"/>
      <c r="H9" s="233"/>
      <c r="I9" s="233">
        <v>0</v>
      </c>
      <c r="J9" s="233"/>
      <c r="K9" s="233"/>
      <c r="L9" s="233"/>
      <c r="M9" s="233"/>
      <c r="N9" s="233"/>
    </row>
    <row r="10" ht="15.75" spans="1:15">
      <c r="A10" s="235" t="s">
        <v>313</v>
      </c>
      <c r="B10" s="231">
        <f t="shared" si="4"/>
        <v>575</v>
      </c>
      <c r="C10" s="235">
        <v>575</v>
      </c>
      <c r="D10" s="233"/>
      <c r="E10" s="233"/>
      <c r="F10" s="233"/>
      <c r="G10" s="233"/>
      <c r="H10" s="233"/>
      <c r="I10" s="233"/>
      <c r="J10" s="233"/>
      <c r="K10" s="233"/>
      <c r="L10" s="233"/>
      <c r="M10" s="233"/>
      <c r="N10" s="233"/>
      <c r="O10" s="240" t="s">
        <v>314</v>
      </c>
    </row>
    <row r="11" ht="28.5" spans="1:14">
      <c r="A11" s="231" t="s">
        <v>315</v>
      </c>
      <c r="B11" s="231">
        <f t="shared" si="4"/>
        <v>0</v>
      </c>
      <c r="C11" s="231"/>
      <c r="D11" s="233">
        <f t="shared" ref="D11" si="5">E11+F11</f>
        <v>0</v>
      </c>
      <c r="E11" s="233"/>
      <c r="F11" s="233">
        <f t="shared" ref="F11" si="6">SUM(G11:M11)</f>
        <v>0</v>
      </c>
      <c r="G11" s="233"/>
      <c r="H11" s="233"/>
      <c r="I11" s="233">
        <v>0</v>
      </c>
      <c r="J11" s="233"/>
      <c r="K11" s="233"/>
      <c r="L11" s="233"/>
      <c r="M11" s="233"/>
      <c r="N11" s="233"/>
    </row>
    <row r="12" ht="28.5" spans="1:14">
      <c r="A12" s="231" t="s">
        <v>316</v>
      </c>
      <c r="B12" s="231">
        <f t="shared" si="4"/>
        <v>0</v>
      </c>
      <c r="C12" s="231"/>
      <c r="D12" s="233">
        <f t="shared" ref="D12:D41" si="7">E12+F12</f>
        <v>0</v>
      </c>
      <c r="E12" s="233"/>
      <c r="F12" s="233">
        <f t="shared" ref="F12:F41" si="8">SUM(G12:M12)</f>
        <v>0</v>
      </c>
      <c r="G12" s="233"/>
      <c r="H12" s="236"/>
      <c r="I12" s="233">
        <v>0</v>
      </c>
      <c r="J12" s="233"/>
      <c r="K12" s="236"/>
      <c r="L12" s="233"/>
      <c r="M12" s="233"/>
      <c r="N12" s="233"/>
    </row>
    <row r="13" ht="28.5" spans="1:14">
      <c r="A13" s="231" t="s">
        <v>317</v>
      </c>
      <c r="B13" s="231">
        <f t="shared" si="4"/>
        <v>0</v>
      </c>
      <c r="C13" s="231"/>
      <c r="D13" s="233">
        <f t="shared" si="7"/>
        <v>0</v>
      </c>
      <c r="E13" s="233"/>
      <c r="F13" s="233">
        <f t="shared" si="8"/>
        <v>0</v>
      </c>
      <c r="G13" s="233"/>
      <c r="H13" s="233"/>
      <c r="I13" s="233">
        <v>0</v>
      </c>
      <c r="J13" s="233"/>
      <c r="K13" s="233"/>
      <c r="L13" s="233"/>
      <c r="M13" s="233"/>
      <c r="N13" s="233"/>
    </row>
    <row r="14" ht="15.75" spans="1:14">
      <c r="A14" s="231" t="s">
        <v>318</v>
      </c>
      <c r="B14" s="231">
        <f t="shared" si="4"/>
        <v>0</v>
      </c>
      <c r="C14" s="231"/>
      <c r="D14" s="233">
        <f t="shared" si="7"/>
        <v>0</v>
      </c>
      <c r="E14" s="233"/>
      <c r="F14" s="233">
        <f t="shared" si="8"/>
        <v>0</v>
      </c>
      <c r="G14" s="233"/>
      <c r="H14" s="233"/>
      <c r="I14" s="233">
        <v>0</v>
      </c>
      <c r="J14" s="233"/>
      <c r="K14" s="233"/>
      <c r="L14" s="233"/>
      <c r="M14" s="233"/>
      <c r="N14" s="233"/>
    </row>
    <row r="15" ht="15.75" spans="1:14">
      <c r="A15" s="231" t="s">
        <v>319</v>
      </c>
      <c r="B15" s="231">
        <f t="shared" si="4"/>
        <v>22163</v>
      </c>
      <c r="C15" s="231"/>
      <c r="D15" s="233">
        <f t="shared" si="7"/>
        <v>22163</v>
      </c>
      <c r="E15" s="233"/>
      <c r="F15" s="233">
        <f t="shared" si="8"/>
        <v>22163</v>
      </c>
      <c r="G15" s="233"/>
      <c r="H15" s="233">
        <v>20175</v>
      </c>
      <c r="I15" s="233">
        <v>0</v>
      </c>
      <c r="J15" s="233">
        <v>1388</v>
      </c>
      <c r="K15" s="236">
        <v>600</v>
      </c>
      <c r="L15" s="233"/>
      <c r="M15" s="233"/>
      <c r="N15" s="233"/>
    </row>
    <row r="16" ht="28.5" spans="1:14">
      <c r="A16" s="231" t="s">
        <v>320</v>
      </c>
      <c r="B16" s="231">
        <f t="shared" si="4"/>
        <v>31533.01</v>
      </c>
      <c r="C16" s="231"/>
      <c r="D16" s="233">
        <f t="shared" si="7"/>
        <v>31533.01</v>
      </c>
      <c r="E16" s="233"/>
      <c r="F16" s="233">
        <f t="shared" si="8"/>
        <v>31533.01</v>
      </c>
      <c r="G16" s="233"/>
      <c r="H16" s="233">
        <v>30115</v>
      </c>
      <c r="I16" s="233">
        <v>0</v>
      </c>
      <c r="J16" s="233">
        <v>1418.01</v>
      </c>
      <c r="K16" s="233"/>
      <c r="L16" s="233"/>
      <c r="M16" s="233"/>
      <c r="N16" s="233"/>
    </row>
    <row r="17" ht="28.5" spans="1:14">
      <c r="A17" s="231" t="s">
        <v>321</v>
      </c>
      <c r="B17" s="231">
        <f t="shared" si="4"/>
        <v>718425.7</v>
      </c>
      <c r="C17" s="231"/>
      <c r="D17" s="233">
        <f t="shared" si="7"/>
        <v>718425.7</v>
      </c>
      <c r="E17" s="233"/>
      <c r="F17" s="233">
        <f t="shared" si="8"/>
        <v>718425.7</v>
      </c>
      <c r="G17" s="233">
        <f>SUM(G18:G22)</f>
        <v>520100</v>
      </c>
      <c r="H17" s="233">
        <f t="shared" ref="H17:L17" si="9">SUM(H18:H22)</f>
        <v>136994.7</v>
      </c>
      <c r="I17" s="233">
        <f t="shared" si="9"/>
        <v>23030</v>
      </c>
      <c r="J17" s="233">
        <f t="shared" si="9"/>
        <v>26642</v>
      </c>
      <c r="K17" s="233">
        <f t="shared" si="9"/>
        <v>9950</v>
      </c>
      <c r="L17" s="233">
        <f t="shared" si="9"/>
        <v>1709</v>
      </c>
      <c r="M17" s="233"/>
      <c r="N17" s="233"/>
    </row>
    <row r="18" ht="15.75" spans="1:14">
      <c r="A18" s="231" t="s">
        <v>322</v>
      </c>
      <c r="B18" s="231">
        <f t="shared" si="4"/>
        <v>540293.5</v>
      </c>
      <c r="C18" s="231"/>
      <c r="D18" s="233">
        <f t="shared" si="7"/>
        <v>540293.5</v>
      </c>
      <c r="E18" s="233"/>
      <c r="F18" s="233">
        <f t="shared" si="8"/>
        <v>540293.5</v>
      </c>
      <c r="G18" s="233">
        <v>481900</v>
      </c>
      <c r="H18" s="233">
        <v>1492.5</v>
      </c>
      <c r="I18" s="233">
        <v>22750</v>
      </c>
      <c r="J18" s="233">
        <v>23142</v>
      </c>
      <c r="K18" s="233">
        <v>9300</v>
      </c>
      <c r="L18" s="233">
        <v>1709</v>
      </c>
      <c r="M18" s="233"/>
      <c r="N18" s="233"/>
    </row>
    <row r="19" ht="15.75" spans="1:14">
      <c r="A19" s="231" t="s">
        <v>323</v>
      </c>
      <c r="B19" s="231">
        <f t="shared" si="4"/>
        <v>50</v>
      </c>
      <c r="C19" s="231"/>
      <c r="D19" s="233">
        <f t="shared" si="7"/>
        <v>50</v>
      </c>
      <c r="E19" s="233"/>
      <c r="F19" s="233">
        <f t="shared" si="8"/>
        <v>50</v>
      </c>
      <c r="G19" s="233"/>
      <c r="H19" s="233">
        <v>0</v>
      </c>
      <c r="I19" s="233">
        <v>0</v>
      </c>
      <c r="J19" s="233"/>
      <c r="K19" s="233">
        <v>50</v>
      </c>
      <c r="L19" s="233"/>
      <c r="M19" s="233"/>
      <c r="N19" s="233"/>
    </row>
    <row r="20" ht="15.75" spans="1:14">
      <c r="A20" s="231" t="s">
        <v>324</v>
      </c>
      <c r="B20" s="231">
        <f t="shared" si="4"/>
        <v>53507.2</v>
      </c>
      <c r="C20" s="231"/>
      <c r="D20" s="233">
        <f t="shared" si="7"/>
        <v>53507.2</v>
      </c>
      <c r="E20" s="233"/>
      <c r="F20" s="233">
        <f t="shared" si="8"/>
        <v>53507.2</v>
      </c>
      <c r="G20" s="233">
        <v>50000</v>
      </c>
      <c r="H20" s="233">
        <v>7.2</v>
      </c>
      <c r="I20" s="233">
        <v>0</v>
      </c>
      <c r="J20" s="233">
        <v>3000</v>
      </c>
      <c r="K20" s="233">
        <v>500</v>
      </c>
      <c r="L20" s="233"/>
      <c r="M20" s="233"/>
      <c r="N20" s="233"/>
    </row>
    <row r="21" ht="28.5" spans="1:14">
      <c r="A21" s="231" t="s">
        <v>325</v>
      </c>
      <c r="B21" s="231">
        <f t="shared" si="4"/>
        <v>-11640</v>
      </c>
      <c r="C21" s="231"/>
      <c r="D21" s="233">
        <f t="shared" si="7"/>
        <v>-11640</v>
      </c>
      <c r="E21" s="233"/>
      <c r="F21" s="233">
        <f t="shared" si="8"/>
        <v>-11640</v>
      </c>
      <c r="G21" s="233">
        <v>-11800</v>
      </c>
      <c r="H21" s="233">
        <v>160</v>
      </c>
      <c r="I21" s="233">
        <v>0</v>
      </c>
      <c r="J21" s="233"/>
      <c r="K21" s="233"/>
      <c r="L21" s="233"/>
      <c r="M21" s="233"/>
      <c r="N21" s="233"/>
    </row>
    <row r="22" ht="15.75" spans="1:14">
      <c r="A22" s="231" t="s">
        <v>326</v>
      </c>
      <c r="B22" s="231">
        <f t="shared" si="4"/>
        <v>136215</v>
      </c>
      <c r="C22" s="231"/>
      <c r="D22" s="233">
        <f t="shared" si="7"/>
        <v>136215</v>
      </c>
      <c r="E22" s="233"/>
      <c r="F22" s="233">
        <f t="shared" si="8"/>
        <v>136215</v>
      </c>
      <c r="G22" s="233"/>
      <c r="H22" s="233">
        <v>135335</v>
      </c>
      <c r="I22" s="233">
        <v>280</v>
      </c>
      <c r="J22" s="233">
        <v>500</v>
      </c>
      <c r="K22" s="233">
        <v>100</v>
      </c>
      <c r="L22" s="233"/>
      <c r="M22" s="233"/>
      <c r="N22" s="233"/>
    </row>
    <row r="23" ht="57" spans="1:15">
      <c r="A23" s="235" t="s">
        <v>327</v>
      </c>
      <c r="B23" s="231">
        <f t="shared" si="4"/>
        <v>348</v>
      </c>
      <c r="C23" s="235">
        <v>348</v>
      </c>
      <c r="D23" s="233">
        <f t="shared" si="7"/>
        <v>0</v>
      </c>
      <c r="E23" s="233"/>
      <c r="F23" s="233">
        <f t="shared" si="8"/>
        <v>0</v>
      </c>
      <c r="G23" s="233"/>
      <c r="H23" s="233"/>
      <c r="I23" s="233">
        <v>0</v>
      </c>
      <c r="J23" s="233"/>
      <c r="K23" s="233"/>
      <c r="L23" s="233"/>
      <c r="M23" s="233"/>
      <c r="N23" s="233"/>
      <c r="O23" s="241" t="s">
        <v>328</v>
      </c>
    </row>
    <row r="24" ht="15.75" spans="1:14">
      <c r="A24" s="231" t="s">
        <v>329</v>
      </c>
      <c r="B24" s="231">
        <f t="shared" si="4"/>
        <v>113019.7</v>
      </c>
      <c r="C24" s="231">
        <f>SUM(C25:C31)</f>
        <v>75021</v>
      </c>
      <c r="D24" s="233">
        <f t="shared" si="7"/>
        <v>37998.7</v>
      </c>
      <c r="E24" s="237">
        <v>37998.7</v>
      </c>
      <c r="F24" s="233">
        <f t="shared" si="8"/>
        <v>0</v>
      </c>
      <c r="G24" s="233"/>
      <c r="H24" s="233"/>
      <c r="I24" s="233"/>
      <c r="J24" s="233"/>
      <c r="K24" s="233"/>
      <c r="L24" s="233"/>
      <c r="M24" s="233"/>
      <c r="N24" s="233"/>
    </row>
    <row r="25" ht="15.75" spans="1:14">
      <c r="A25" s="231" t="s">
        <v>330</v>
      </c>
      <c r="B25" s="231">
        <f t="shared" si="4"/>
        <v>27769.7</v>
      </c>
      <c r="C25" s="231"/>
      <c r="D25" s="233">
        <f t="shared" si="7"/>
        <v>27769.7</v>
      </c>
      <c r="E25" s="237">
        <v>27769.7</v>
      </c>
      <c r="F25" s="233">
        <f t="shared" si="8"/>
        <v>0</v>
      </c>
      <c r="G25" s="233"/>
      <c r="H25" s="233"/>
      <c r="I25" s="233">
        <v>0</v>
      </c>
      <c r="J25" s="233"/>
      <c r="K25" s="233"/>
      <c r="L25" s="233"/>
      <c r="M25" s="233"/>
      <c r="N25" s="233"/>
    </row>
    <row r="26" ht="15.75" spans="1:14">
      <c r="A26" s="231" t="s">
        <v>331</v>
      </c>
      <c r="B26" s="231">
        <f t="shared" si="4"/>
        <v>10229</v>
      </c>
      <c r="C26" s="231"/>
      <c r="D26" s="233">
        <f t="shared" si="7"/>
        <v>10229</v>
      </c>
      <c r="E26" s="238">
        <v>10229</v>
      </c>
      <c r="F26" s="233">
        <f t="shared" si="8"/>
        <v>0</v>
      </c>
      <c r="G26" s="233"/>
      <c r="H26" s="233"/>
      <c r="I26" s="233">
        <v>0</v>
      </c>
      <c r="J26" s="233"/>
      <c r="K26" s="233"/>
      <c r="L26" s="233"/>
      <c r="M26" s="233"/>
      <c r="N26" s="233"/>
    </row>
    <row r="27" ht="71.25" spans="1:15">
      <c r="A27" s="235" t="s">
        <v>332</v>
      </c>
      <c r="B27" s="231">
        <f t="shared" si="4"/>
        <v>70375</v>
      </c>
      <c r="C27" s="235">
        <v>70375</v>
      </c>
      <c r="D27" s="233">
        <f t="shared" si="7"/>
        <v>0</v>
      </c>
      <c r="E27" s="233"/>
      <c r="F27" s="233">
        <f t="shared" si="8"/>
        <v>0</v>
      </c>
      <c r="G27" s="233"/>
      <c r="H27" s="233"/>
      <c r="I27" s="233"/>
      <c r="J27" s="233"/>
      <c r="K27" s="233"/>
      <c r="L27" s="233"/>
      <c r="M27" s="233"/>
      <c r="N27" s="233"/>
      <c r="O27" s="241" t="s">
        <v>333</v>
      </c>
    </row>
    <row r="28" ht="42.75" spans="1:15">
      <c r="A28" s="235" t="s">
        <v>334</v>
      </c>
      <c r="B28" s="231">
        <f t="shared" si="4"/>
        <v>544</v>
      </c>
      <c r="C28" s="235">
        <v>544</v>
      </c>
      <c r="D28" s="233">
        <f t="shared" si="7"/>
        <v>0</v>
      </c>
      <c r="E28" s="233"/>
      <c r="F28" s="233">
        <f t="shared" si="8"/>
        <v>0</v>
      </c>
      <c r="G28" s="233"/>
      <c r="H28" s="233"/>
      <c r="I28" s="233"/>
      <c r="J28" s="233"/>
      <c r="K28" s="233"/>
      <c r="L28" s="233"/>
      <c r="M28" s="233"/>
      <c r="N28" s="233"/>
      <c r="O28" s="241" t="s">
        <v>335</v>
      </c>
    </row>
    <row r="29" ht="42.75" spans="1:15">
      <c r="A29" s="235" t="s">
        <v>336</v>
      </c>
      <c r="B29" s="231">
        <f t="shared" si="4"/>
        <v>2150</v>
      </c>
      <c r="C29" s="235">
        <v>2150</v>
      </c>
      <c r="D29" s="233">
        <f t="shared" si="7"/>
        <v>0</v>
      </c>
      <c r="E29" s="233"/>
      <c r="F29" s="233">
        <f t="shared" si="8"/>
        <v>0</v>
      </c>
      <c r="G29" s="233"/>
      <c r="H29" s="233"/>
      <c r="I29" s="233"/>
      <c r="J29" s="233"/>
      <c r="K29" s="233"/>
      <c r="L29" s="233"/>
      <c r="M29" s="233"/>
      <c r="N29" s="233"/>
      <c r="O29" s="241" t="s">
        <v>337</v>
      </c>
    </row>
    <row r="30" ht="57" spans="1:15">
      <c r="A30" s="235" t="s">
        <v>338</v>
      </c>
      <c r="B30" s="231">
        <f t="shared" si="4"/>
        <v>1331</v>
      </c>
      <c r="C30" s="235">
        <v>1331</v>
      </c>
      <c r="D30" s="233">
        <f t="shared" si="7"/>
        <v>0</v>
      </c>
      <c r="E30" s="233"/>
      <c r="F30" s="233">
        <f t="shared" si="8"/>
        <v>0</v>
      </c>
      <c r="G30" s="233"/>
      <c r="H30" s="233"/>
      <c r="I30" s="233"/>
      <c r="J30" s="233"/>
      <c r="K30" s="233"/>
      <c r="L30" s="233"/>
      <c r="M30" s="233"/>
      <c r="N30" s="233"/>
      <c r="O30" s="241" t="s">
        <v>339</v>
      </c>
    </row>
    <row r="31" ht="42.75" spans="1:15">
      <c r="A31" s="235" t="s">
        <v>340</v>
      </c>
      <c r="B31" s="231">
        <f t="shared" si="4"/>
        <v>621</v>
      </c>
      <c r="C31" s="235">
        <v>621</v>
      </c>
      <c r="D31" s="233">
        <f t="shared" si="7"/>
        <v>0</v>
      </c>
      <c r="E31" s="233"/>
      <c r="F31" s="233">
        <f t="shared" si="8"/>
        <v>0</v>
      </c>
      <c r="G31" s="233"/>
      <c r="H31" s="233"/>
      <c r="I31" s="233"/>
      <c r="J31" s="233"/>
      <c r="K31" s="233"/>
      <c r="L31" s="233"/>
      <c r="M31" s="233"/>
      <c r="N31" s="233"/>
      <c r="O31" s="241" t="s">
        <v>341</v>
      </c>
    </row>
    <row r="32" ht="28.5" spans="1:14">
      <c r="A32" s="231" t="s">
        <v>342</v>
      </c>
      <c r="B32" s="231">
        <f t="shared" si="4"/>
        <v>0</v>
      </c>
      <c r="C32" s="231"/>
      <c r="D32" s="233">
        <f t="shared" si="7"/>
        <v>0</v>
      </c>
      <c r="E32" s="233"/>
      <c r="F32" s="233">
        <f t="shared" si="8"/>
        <v>0</v>
      </c>
      <c r="G32" s="233"/>
      <c r="H32" s="233"/>
      <c r="I32" s="233">
        <v>0</v>
      </c>
      <c r="J32" s="233"/>
      <c r="K32" s="233"/>
      <c r="L32" s="233"/>
      <c r="M32" s="233"/>
      <c r="N32" s="233"/>
    </row>
    <row r="33" ht="28.5" spans="1:14">
      <c r="A33" s="231" t="s">
        <v>343</v>
      </c>
      <c r="B33" s="231">
        <f t="shared" si="4"/>
        <v>0</v>
      </c>
      <c r="C33" s="231"/>
      <c r="D33" s="233">
        <f t="shared" si="7"/>
        <v>0</v>
      </c>
      <c r="E33" s="233"/>
      <c r="F33" s="233">
        <f t="shared" si="8"/>
        <v>0</v>
      </c>
      <c r="G33" s="233"/>
      <c r="H33" s="233"/>
      <c r="I33" s="233">
        <v>0</v>
      </c>
      <c r="J33" s="233"/>
      <c r="K33" s="233"/>
      <c r="L33" s="233"/>
      <c r="M33" s="233"/>
      <c r="N33" s="233"/>
    </row>
    <row r="34" ht="28.5" spans="1:14">
      <c r="A34" s="231" t="s">
        <v>344</v>
      </c>
      <c r="B34" s="231">
        <f t="shared" si="4"/>
        <v>0</v>
      </c>
      <c r="C34" s="231">
        <f>SUM(C35:C37)</f>
        <v>0</v>
      </c>
      <c r="D34" s="233">
        <f t="shared" si="7"/>
        <v>0</v>
      </c>
      <c r="E34" s="231">
        <f t="shared" ref="E34" si="10">SUM(E35:E37)</f>
        <v>0</v>
      </c>
      <c r="F34" s="233">
        <f t="shared" si="8"/>
        <v>0</v>
      </c>
      <c r="G34" s="231">
        <f>SUM(G35:G37)</f>
        <v>0</v>
      </c>
      <c r="H34" s="231">
        <f t="shared" ref="H34:K34" si="11">SUM(H35:H37)</f>
        <v>0</v>
      </c>
      <c r="I34" s="231">
        <f t="shared" si="11"/>
        <v>0</v>
      </c>
      <c r="J34" s="231">
        <f t="shared" si="11"/>
        <v>0</v>
      </c>
      <c r="K34" s="231">
        <f t="shared" si="11"/>
        <v>0</v>
      </c>
      <c r="L34" s="231">
        <f t="shared" ref="L34:N34" si="12">SUM(L35:L37)</f>
        <v>0</v>
      </c>
      <c r="M34" s="231">
        <f t="shared" si="12"/>
        <v>0</v>
      </c>
      <c r="N34" s="231">
        <f t="shared" si="12"/>
        <v>0</v>
      </c>
    </row>
    <row r="35" ht="15.75" spans="1:14">
      <c r="A35" s="231" t="s">
        <v>345</v>
      </c>
      <c r="B35" s="231">
        <f t="shared" si="4"/>
        <v>0</v>
      </c>
      <c r="C35" s="231"/>
      <c r="D35" s="233">
        <f t="shared" si="7"/>
        <v>0</v>
      </c>
      <c r="E35" s="233"/>
      <c r="F35" s="233">
        <f t="shared" si="8"/>
        <v>0</v>
      </c>
      <c r="G35" s="233"/>
      <c r="H35" s="233"/>
      <c r="I35" s="233">
        <v>0</v>
      </c>
      <c r="J35" s="233"/>
      <c r="K35" s="233"/>
      <c r="L35" s="233"/>
      <c r="M35" s="233"/>
      <c r="N35" s="233"/>
    </row>
    <row r="36" ht="15.75" spans="1:14">
      <c r="A36" s="231" t="s">
        <v>346</v>
      </c>
      <c r="B36" s="231">
        <f t="shared" si="4"/>
        <v>0</v>
      </c>
      <c r="C36" s="231"/>
      <c r="D36" s="233">
        <f t="shared" si="7"/>
        <v>0</v>
      </c>
      <c r="E36" s="233"/>
      <c r="F36" s="233">
        <f t="shared" si="8"/>
        <v>0</v>
      </c>
      <c r="G36" s="233"/>
      <c r="H36" s="233"/>
      <c r="I36" s="233">
        <v>0</v>
      </c>
      <c r="J36" s="233"/>
      <c r="K36" s="233"/>
      <c r="L36" s="233"/>
      <c r="M36" s="233"/>
      <c r="N36" s="233"/>
    </row>
    <row r="37" ht="28.5" spans="1:14">
      <c r="A37" s="231" t="s">
        <v>347</v>
      </c>
      <c r="B37" s="231">
        <f t="shared" si="4"/>
        <v>0</v>
      </c>
      <c r="C37" s="231"/>
      <c r="D37" s="233">
        <f t="shared" si="7"/>
        <v>0</v>
      </c>
      <c r="E37" s="233"/>
      <c r="F37" s="233">
        <f t="shared" si="8"/>
        <v>0</v>
      </c>
      <c r="G37" s="233"/>
      <c r="H37" s="233"/>
      <c r="I37" s="233">
        <v>0</v>
      </c>
      <c r="J37" s="233"/>
      <c r="K37" s="233"/>
      <c r="L37" s="233"/>
      <c r="M37" s="233"/>
      <c r="N37" s="233"/>
    </row>
    <row r="38" ht="15.75" spans="1:14">
      <c r="A38" s="231" t="s">
        <v>348</v>
      </c>
      <c r="B38" s="231">
        <f t="shared" si="4"/>
        <v>0</v>
      </c>
      <c r="C38" s="231"/>
      <c r="D38" s="233">
        <f t="shared" si="7"/>
        <v>0</v>
      </c>
      <c r="E38" s="233"/>
      <c r="F38" s="233">
        <f t="shared" si="8"/>
        <v>0</v>
      </c>
      <c r="G38" s="233"/>
      <c r="H38" s="233"/>
      <c r="I38" s="233">
        <v>0</v>
      </c>
      <c r="J38" s="233"/>
      <c r="K38" s="233"/>
      <c r="L38" s="233"/>
      <c r="M38" s="233"/>
      <c r="N38" s="233"/>
    </row>
    <row r="39" ht="15.75" spans="1:14">
      <c r="A39" s="231" t="s">
        <v>349</v>
      </c>
      <c r="B39" s="231">
        <f t="shared" si="4"/>
        <v>3500</v>
      </c>
      <c r="C39" s="231"/>
      <c r="D39" s="233">
        <f t="shared" si="7"/>
        <v>3500</v>
      </c>
      <c r="E39" s="233"/>
      <c r="F39" s="233">
        <f t="shared" si="8"/>
        <v>3500</v>
      </c>
      <c r="G39" s="233">
        <v>3500</v>
      </c>
      <c r="H39" s="233"/>
      <c r="I39" s="233">
        <v>0</v>
      </c>
      <c r="J39" s="233"/>
      <c r="K39" s="233"/>
      <c r="L39" s="233"/>
      <c r="M39" s="233"/>
      <c r="N39" s="233"/>
    </row>
    <row r="40" ht="28.5" spans="1:14">
      <c r="A40" s="231" t="s">
        <v>350</v>
      </c>
      <c r="B40" s="231">
        <f t="shared" si="4"/>
        <v>14975.69</v>
      </c>
      <c r="C40" s="231"/>
      <c r="D40" s="233">
        <f t="shared" si="7"/>
        <v>14975.69</v>
      </c>
      <c r="E40" s="233">
        <v>14975.69</v>
      </c>
      <c r="F40" s="233">
        <f t="shared" si="8"/>
        <v>0</v>
      </c>
      <c r="G40" s="233"/>
      <c r="H40" s="233"/>
      <c r="I40" s="233">
        <v>0</v>
      </c>
      <c r="J40" s="233"/>
      <c r="K40" s="233"/>
      <c r="L40" s="233"/>
      <c r="M40" s="233"/>
      <c r="N40" s="233"/>
    </row>
    <row r="41" ht="28.5" spans="1:14">
      <c r="A41" s="231" t="s">
        <v>351</v>
      </c>
      <c r="B41" s="231">
        <f t="shared" si="4"/>
        <v>0</v>
      </c>
      <c r="C41" s="231"/>
      <c r="D41" s="233">
        <f t="shared" si="7"/>
        <v>0</v>
      </c>
      <c r="E41" s="233"/>
      <c r="F41" s="233">
        <f t="shared" si="8"/>
        <v>0</v>
      </c>
      <c r="G41" s="233"/>
      <c r="H41" s="233"/>
      <c r="I41" s="233">
        <v>0</v>
      </c>
      <c r="J41" s="233"/>
      <c r="K41" s="233"/>
      <c r="L41" s="233"/>
      <c r="M41" s="233"/>
      <c r="N41" s="233"/>
    </row>
  </sheetData>
  <mergeCells count="2">
    <mergeCell ref="A1:N1"/>
    <mergeCell ref="G2:N2"/>
  </mergeCells>
  <pageMargins left="0.699305555555556" right="0.699305555555556" top="0.75" bottom="0.75" header="0.3" footer="0.3"/>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5"/>
    <pageSetUpPr fitToPage="1"/>
  </sheetPr>
  <dimension ref="A1:G49"/>
  <sheetViews>
    <sheetView workbookViewId="0">
      <pane xSplit="1" ySplit="4" topLeftCell="B5" activePane="bottomRight" state="frozen"/>
      <selection/>
      <selection pane="topRight"/>
      <selection pane="bottomLeft"/>
      <selection pane="bottomRight" activeCell="E20" sqref="E20"/>
    </sheetView>
  </sheetViews>
  <sheetFormatPr defaultColWidth="9" defaultRowHeight="12" customHeight="1" outlineLevelCol="6"/>
  <cols>
    <col min="1" max="1" width="34.7" style="193" customWidth="1"/>
    <col min="2" max="2" width="17.1" style="193" customWidth="1"/>
    <col min="3" max="3" width="16.5" style="193" customWidth="1"/>
    <col min="4" max="6" width="17.1" style="193" customWidth="1"/>
    <col min="7" max="7" width="25.6" style="224" customWidth="1"/>
    <col min="8" max="16384" width="9" style="193"/>
  </cols>
  <sheetData>
    <row r="1" ht="14.25" spans="1:7">
      <c r="A1" s="108" t="s">
        <v>352</v>
      </c>
      <c r="B1" s="108"/>
      <c r="C1" s="108"/>
      <c r="D1" s="108"/>
      <c r="E1" s="108"/>
      <c r="F1" s="108"/>
      <c r="G1" s="108"/>
    </row>
    <row r="2" ht="17.25" customHeight="1" spans="7:7">
      <c r="G2" s="224" t="s">
        <v>109</v>
      </c>
    </row>
    <row r="3" ht="19.5" customHeight="1" spans="1:7">
      <c r="A3" s="109" t="s">
        <v>284</v>
      </c>
      <c r="B3" s="109" t="s">
        <v>353</v>
      </c>
      <c r="C3" s="109" t="s">
        <v>128</v>
      </c>
      <c r="D3" s="109"/>
      <c r="E3" s="109"/>
      <c r="F3" s="109" t="s">
        <v>354</v>
      </c>
      <c r="G3" s="117" t="s">
        <v>139</v>
      </c>
    </row>
    <row r="4" ht="19.5" customHeight="1" spans="1:7">
      <c r="A4" s="109"/>
      <c r="B4" s="109"/>
      <c r="C4" s="109" t="s">
        <v>355</v>
      </c>
      <c r="D4" s="109" t="s">
        <v>356</v>
      </c>
      <c r="E4" s="109" t="s">
        <v>357</v>
      </c>
      <c r="F4" s="109"/>
      <c r="G4" s="117"/>
    </row>
    <row r="5" ht="21.75" customHeight="1" spans="1:7">
      <c r="A5" s="214" t="s">
        <v>358</v>
      </c>
      <c r="B5" s="214">
        <f>B10+B15+B20+B25+B30+B35</f>
        <v>1838262.3</v>
      </c>
      <c r="C5" s="214">
        <f>C10+C15+C20+C25+C30+C35</f>
        <v>1126846.33</v>
      </c>
      <c r="D5" s="214">
        <f>D10+D15+D20+D25+D30+D35</f>
        <v>1087148.24</v>
      </c>
      <c r="E5" s="214">
        <f>E10+E15+E20+E25+E30+E35</f>
        <v>-751114.06</v>
      </c>
      <c r="F5" s="214">
        <f t="shared" ref="F5" si="0">E5/B5</f>
        <v>-0.408600045815007</v>
      </c>
      <c r="G5" s="225"/>
    </row>
    <row r="6" ht="21.75" customHeight="1" spans="1:7">
      <c r="A6" s="214" t="s">
        <v>359</v>
      </c>
      <c r="B6" s="214">
        <f t="shared" ref="B6" si="1">B11+B16+B21+B26+B31+B36+B41+B46</f>
        <v>344198.37</v>
      </c>
      <c r="C6" s="214">
        <f t="shared" ref="C6" si="2">C11+C16+C21+C26+C31+C36+C41+C46</f>
        <v>791668.97</v>
      </c>
      <c r="D6" s="214">
        <f t="shared" ref="D6" si="3">D11+D16+D21+D26+D31+D36+D41+D46</f>
        <v>466792.02</v>
      </c>
      <c r="E6" s="214">
        <f t="shared" ref="E6:E9" si="4">D6-B6</f>
        <v>122593.65</v>
      </c>
      <c r="F6" s="214">
        <f t="shared" ref="F6:F45" si="5">E6/B6</f>
        <v>0.356171500754056</v>
      </c>
      <c r="G6" s="225"/>
    </row>
    <row r="7" ht="21.75" customHeight="1" spans="1:7">
      <c r="A7" s="214" t="s">
        <v>360</v>
      </c>
      <c r="B7" s="214">
        <f t="shared" ref="B7:B9" si="6">B12+B17+B22+B27+B32+B37+B42+B47</f>
        <v>94228.5</v>
      </c>
      <c r="C7" s="214">
        <f t="shared" ref="C7:D9" si="7">C12+C17+C22+C27+C32+C37+C42+C47</f>
        <v>72268.48</v>
      </c>
      <c r="D7" s="214">
        <f t="shared" si="7"/>
        <v>105827.57</v>
      </c>
      <c r="E7" s="214">
        <f t="shared" si="4"/>
        <v>11599.07</v>
      </c>
      <c r="F7" s="214">
        <f t="shared" si="5"/>
        <v>0.123095135760412</v>
      </c>
      <c r="G7" s="225"/>
    </row>
    <row r="8" ht="21.75" customHeight="1" spans="1:7">
      <c r="A8" s="214" t="s">
        <v>361</v>
      </c>
      <c r="B8" s="214">
        <f t="shared" si="6"/>
        <v>50310.67</v>
      </c>
      <c r="C8" s="214">
        <f t="shared" si="7"/>
        <v>70502.79</v>
      </c>
      <c r="D8" s="214">
        <f t="shared" si="7"/>
        <v>110069.9</v>
      </c>
      <c r="E8" s="214">
        <f t="shared" si="4"/>
        <v>59759.23</v>
      </c>
      <c r="F8" s="214">
        <f t="shared" si="5"/>
        <v>1.18780429678237</v>
      </c>
      <c r="G8" s="225"/>
    </row>
    <row r="9" ht="21.75" customHeight="1" spans="1:7">
      <c r="A9" s="214" t="s">
        <v>362</v>
      </c>
      <c r="B9" s="214">
        <f t="shared" si="6"/>
        <v>1481038.61</v>
      </c>
      <c r="C9" s="214">
        <f t="shared" si="7"/>
        <v>616260.99</v>
      </c>
      <c r="D9" s="214">
        <f t="shared" si="7"/>
        <v>584203.74</v>
      </c>
      <c r="E9" s="214">
        <f t="shared" si="4"/>
        <v>-896834.87</v>
      </c>
      <c r="F9" s="214">
        <f t="shared" si="5"/>
        <v>-0.60554455768037</v>
      </c>
      <c r="G9" s="225"/>
    </row>
    <row r="10" ht="21.75" customHeight="1" spans="1:7">
      <c r="A10" s="214" t="s">
        <v>363</v>
      </c>
      <c r="B10" s="214">
        <f>SUM(B11:B14)</f>
        <v>285306.03</v>
      </c>
      <c r="C10" s="214">
        <f>SUM(C11:C14)</f>
        <v>375757.04</v>
      </c>
      <c r="D10" s="214">
        <f>SUM(D11:D14)</f>
        <v>386254.9</v>
      </c>
      <c r="E10" s="214">
        <f>SUM(E11:E14)</f>
        <v>100948.87</v>
      </c>
      <c r="F10" s="214">
        <f t="shared" si="5"/>
        <v>0.353826626096897</v>
      </c>
      <c r="G10" s="225"/>
    </row>
    <row r="11" ht="21.75" customHeight="1" spans="1:7">
      <c r="A11" s="214" t="s">
        <v>364</v>
      </c>
      <c r="B11" s="214">
        <v>131585.97</v>
      </c>
      <c r="C11" s="214">
        <v>182499.68</v>
      </c>
      <c r="D11" s="214">
        <v>186436.49</v>
      </c>
      <c r="E11" s="214">
        <f t="shared" ref="E11:E14" si="8">D11-B11</f>
        <v>54850.52</v>
      </c>
      <c r="F11" s="214">
        <f t="shared" si="5"/>
        <v>0.416841704324557</v>
      </c>
      <c r="G11" s="225" t="s">
        <v>365</v>
      </c>
    </row>
    <row r="12" ht="21.75" customHeight="1" spans="1:7">
      <c r="A12" s="214" t="s">
        <v>366</v>
      </c>
      <c r="B12" s="214">
        <v>34036.3</v>
      </c>
      <c r="C12" s="214">
        <v>38853.04</v>
      </c>
      <c r="D12" s="214">
        <v>39907.99</v>
      </c>
      <c r="E12" s="214">
        <f t="shared" si="8"/>
        <v>5871.69</v>
      </c>
      <c r="F12" s="214">
        <f t="shared" si="5"/>
        <v>0.172512582154934</v>
      </c>
      <c r="G12" s="225"/>
    </row>
    <row r="13" ht="29.25" customHeight="1" spans="1:7">
      <c r="A13" s="214" t="s">
        <v>367</v>
      </c>
      <c r="B13" s="214">
        <v>9675.9</v>
      </c>
      <c r="C13" s="214">
        <v>31294.16</v>
      </c>
      <c r="D13" s="214">
        <v>33970.3</v>
      </c>
      <c r="E13" s="214">
        <f t="shared" si="8"/>
        <v>24294.4</v>
      </c>
      <c r="F13" s="214">
        <f t="shared" si="5"/>
        <v>2.51081553137176</v>
      </c>
      <c r="G13" s="225" t="s">
        <v>368</v>
      </c>
    </row>
    <row r="14" ht="21.75" customHeight="1" spans="1:7">
      <c r="A14" s="214" t="s">
        <v>362</v>
      </c>
      <c r="B14" s="214">
        <v>110007.86</v>
      </c>
      <c r="C14" s="214">
        <f>125748.16-2638</f>
        <v>123110.16</v>
      </c>
      <c r="D14" s="214">
        <f>125794.72+50+95.4</f>
        <v>125940.12</v>
      </c>
      <c r="E14" s="214">
        <f t="shared" si="8"/>
        <v>15932.26</v>
      </c>
      <c r="F14" s="214">
        <f t="shared" si="5"/>
        <v>0.144828378626764</v>
      </c>
      <c r="G14" s="225"/>
    </row>
    <row r="15" ht="24" customHeight="1" spans="1:7">
      <c r="A15" s="214" t="s">
        <v>369</v>
      </c>
      <c r="B15" s="214">
        <f>SUM(B16:B19)</f>
        <v>105404.59</v>
      </c>
      <c r="C15" s="214">
        <f>SUM(C16:C19)</f>
        <v>145012.42</v>
      </c>
      <c r="D15" s="214">
        <f>SUM(D16:D19)</f>
        <v>151119.32</v>
      </c>
      <c r="E15" s="214">
        <f>SUM(E16:E19)</f>
        <v>45714.73</v>
      </c>
      <c r="F15" s="214">
        <f t="shared" si="5"/>
        <v>0.433707203832395</v>
      </c>
      <c r="G15" s="225"/>
    </row>
    <row r="16" ht="21.75" customHeight="1" spans="1:7">
      <c r="A16" s="214" t="s">
        <v>364</v>
      </c>
      <c r="B16" s="214">
        <v>43939.36</v>
      </c>
      <c r="C16" s="214">
        <v>57125.09</v>
      </c>
      <c r="D16" s="214">
        <v>58828.21</v>
      </c>
      <c r="E16" s="214">
        <f t="shared" ref="E16:E19" si="9">D16-B16</f>
        <v>14888.85</v>
      </c>
      <c r="F16" s="214">
        <f t="shared" si="5"/>
        <v>0.338849951387549</v>
      </c>
      <c r="G16" s="225" t="s">
        <v>365</v>
      </c>
    </row>
    <row r="17" ht="21.75" customHeight="1" spans="1:7">
      <c r="A17" s="214" t="s">
        <v>366</v>
      </c>
      <c r="B17" s="214">
        <v>7802.13</v>
      </c>
      <c r="C17" s="214">
        <v>9086.83</v>
      </c>
      <c r="D17" s="214">
        <v>9483.55</v>
      </c>
      <c r="E17" s="214">
        <f t="shared" si="9"/>
        <v>1681.42</v>
      </c>
      <c r="F17" s="214">
        <f t="shared" si="5"/>
        <v>0.21550781645525</v>
      </c>
      <c r="G17" s="225"/>
    </row>
    <row r="18" ht="21.75" customHeight="1" spans="1:7">
      <c r="A18" s="214" t="s">
        <v>367</v>
      </c>
      <c r="B18" s="214">
        <v>2788.65</v>
      </c>
      <c r="C18" s="214">
        <v>10115.21</v>
      </c>
      <c r="D18" s="214">
        <v>10177</v>
      </c>
      <c r="E18" s="214">
        <f t="shared" si="9"/>
        <v>7388.35</v>
      </c>
      <c r="F18" s="214">
        <f t="shared" si="5"/>
        <v>2.6494361070769</v>
      </c>
      <c r="G18" s="225" t="s">
        <v>368</v>
      </c>
    </row>
    <row r="19" ht="57" spans="1:7">
      <c r="A19" s="214" t="s">
        <v>362</v>
      </c>
      <c r="B19" s="214">
        <v>50874.45</v>
      </c>
      <c r="C19" s="214">
        <f>76525.96-7840.67</f>
        <v>68685.29</v>
      </c>
      <c r="D19" s="214">
        <f>73199.86-630+25.7+35</f>
        <v>72630.56</v>
      </c>
      <c r="E19" s="214">
        <f t="shared" si="9"/>
        <v>21756.11</v>
      </c>
      <c r="F19" s="214">
        <f t="shared" si="5"/>
        <v>0.427643148967704</v>
      </c>
      <c r="G19" s="225" t="s">
        <v>370</v>
      </c>
    </row>
    <row r="20" ht="21.75" customHeight="1" spans="1:7">
      <c r="A20" s="214" t="s">
        <v>371</v>
      </c>
      <c r="B20" s="214">
        <f>SUM(B21:B24)</f>
        <v>82694.88</v>
      </c>
      <c r="C20" s="214">
        <f>SUM(C21:C24)</f>
        <v>108733.63</v>
      </c>
      <c r="D20" s="214">
        <f>SUM(D21:D24)</f>
        <v>112664.81</v>
      </c>
      <c r="E20" s="214">
        <f>SUM(E21:E24)</f>
        <v>29969.93</v>
      </c>
      <c r="F20" s="214">
        <f t="shared" si="5"/>
        <v>0.362415786805664</v>
      </c>
      <c r="G20" s="225"/>
    </row>
    <row r="21" ht="21.75" customHeight="1" spans="1:7">
      <c r="A21" s="214" t="s">
        <v>364</v>
      </c>
      <c r="B21" s="214">
        <v>40700.88</v>
      </c>
      <c r="C21" s="214">
        <v>53083.07</v>
      </c>
      <c r="D21" s="214">
        <v>54585.22</v>
      </c>
      <c r="E21" s="214">
        <f t="shared" ref="E21:E24" si="10">D21-B21</f>
        <v>13884.34</v>
      </c>
      <c r="F21" s="214">
        <f t="shared" si="5"/>
        <v>0.341131199128864</v>
      </c>
      <c r="G21" s="225" t="s">
        <v>365</v>
      </c>
    </row>
    <row r="22" ht="21.75" customHeight="1" spans="1:7">
      <c r="A22" s="214" t="s">
        <v>366</v>
      </c>
      <c r="B22" s="214">
        <v>4070.42</v>
      </c>
      <c r="C22" s="214">
        <v>4433.54</v>
      </c>
      <c r="D22" s="214">
        <v>4736.54</v>
      </c>
      <c r="E22" s="214">
        <f t="shared" si="10"/>
        <v>666.12</v>
      </c>
      <c r="F22" s="214">
        <f t="shared" si="5"/>
        <v>0.163648960058176</v>
      </c>
      <c r="G22" s="225"/>
    </row>
    <row r="23" ht="21.75" customHeight="1" spans="1:7">
      <c r="A23" s="214" t="s">
        <v>367</v>
      </c>
      <c r="B23" s="214">
        <v>5459.33</v>
      </c>
      <c r="C23" s="214">
        <v>9135.96</v>
      </c>
      <c r="D23" s="214">
        <v>9227.03</v>
      </c>
      <c r="E23" s="214">
        <f t="shared" si="10"/>
        <v>3767.7</v>
      </c>
      <c r="F23" s="214">
        <f t="shared" si="5"/>
        <v>0.690139632519009</v>
      </c>
      <c r="G23" s="225" t="s">
        <v>368</v>
      </c>
    </row>
    <row r="24" ht="21.75" customHeight="1" spans="1:7">
      <c r="A24" s="214" t="s">
        <v>362</v>
      </c>
      <c r="B24" s="214">
        <v>32464.25</v>
      </c>
      <c r="C24" s="214">
        <v>42081.06</v>
      </c>
      <c r="D24" s="214">
        <v>44116.02</v>
      </c>
      <c r="E24" s="214">
        <f t="shared" si="10"/>
        <v>11651.77</v>
      </c>
      <c r="F24" s="214">
        <f t="shared" si="5"/>
        <v>0.35891080188207</v>
      </c>
      <c r="G24" s="225"/>
    </row>
    <row r="25" ht="21.75" customHeight="1" spans="1:7">
      <c r="A25" s="214" t="s">
        <v>372</v>
      </c>
      <c r="B25" s="214">
        <f>SUM(B26:B29)</f>
        <v>1282629.28</v>
      </c>
      <c r="C25" s="214">
        <f>SUM(C26:C29)</f>
        <v>422387.14</v>
      </c>
      <c r="D25" s="214">
        <f>SUM(D26:D29)</f>
        <v>358602.49</v>
      </c>
      <c r="E25" s="214">
        <f>SUM(E26:E29)</f>
        <v>-924026.79</v>
      </c>
      <c r="F25" s="214">
        <f t="shared" si="5"/>
        <v>-0.720416104955908</v>
      </c>
      <c r="G25" s="225"/>
    </row>
    <row r="26" ht="21.75" customHeight="1" spans="1:7">
      <c r="A26" s="214" t="s">
        <v>364</v>
      </c>
      <c r="B26" s="214">
        <v>48973.15</v>
      </c>
      <c r="C26" s="214">
        <v>68999.12</v>
      </c>
      <c r="D26" s="214">
        <v>69350.17</v>
      </c>
      <c r="E26" s="214">
        <f t="shared" ref="E26:E29" si="11">D26-B26</f>
        <v>20377.02</v>
      </c>
      <c r="F26" s="214">
        <f t="shared" si="5"/>
        <v>0.416085548918132</v>
      </c>
      <c r="G26" s="225" t="s">
        <v>365</v>
      </c>
    </row>
    <row r="27" ht="21.75" customHeight="1" spans="1:7">
      <c r="A27" s="214" t="s">
        <v>366</v>
      </c>
      <c r="B27" s="214">
        <v>12381.57</v>
      </c>
      <c r="C27" s="214">
        <v>15343.78</v>
      </c>
      <c r="D27" s="214">
        <v>15680.41</v>
      </c>
      <c r="E27" s="214">
        <f t="shared" si="11"/>
        <v>3298.84</v>
      </c>
      <c r="F27" s="214">
        <f t="shared" si="5"/>
        <v>0.266431478398943</v>
      </c>
      <c r="G27" s="225" t="s">
        <v>373</v>
      </c>
    </row>
    <row r="28" ht="21.75" customHeight="1" spans="1:7">
      <c r="A28" s="214" t="s">
        <v>367</v>
      </c>
      <c r="B28" s="214">
        <v>3149.44</v>
      </c>
      <c r="C28" s="214">
        <v>13542.44</v>
      </c>
      <c r="D28" s="214">
        <v>10668.73</v>
      </c>
      <c r="E28" s="214">
        <f t="shared" si="11"/>
        <v>7519.29</v>
      </c>
      <c r="F28" s="214">
        <f t="shared" si="5"/>
        <v>2.38750063503353</v>
      </c>
      <c r="G28" s="225" t="s">
        <v>368</v>
      </c>
    </row>
    <row r="29" ht="21.75" customHeight="1" spans="1:7">
      <c r="A29" s="214" t="s">
        <v>362</v>
      </c>
      <c r="B29" s="214">
        <v>1218125.12</v>
      </c>
      <c r="C29" s="214">
        <v>324501.8</v>
      </c>
      <c r="D29" s="214">
        <f>262472.18+431</f>
        <v>262903.18</v>
      </c>
      <c r="E29" s="214">
        <f t="shared" si="11"/>
        <v>-955221.94</v>
      </c>
      <c r="F29" s="214">
        <f t="shared" si="5"/>
        <v>-0.784173911461575</v>
      </c>
      <c r="G29" s="225" t="s">
        <v>374</v>
      </c>
    </row>
    <row r="30" ht="21.75" customHeight="1" spans="1:7">
      <c r="A30" s="214" t="s">
        <v>375</v>
      </c>
      <c r="B30" s="214">
        <f>SUM(B31:B34)</f>
        <v>50875.88</v>
      </c>
      <c r="C30" s="214">
        <f>SUM(C31:C34)</f>
        <v>74956.1</v>
      </c>
      <c r="D30" s="214">
        <f>SUM(D31:D34)</f>
        <v>78506.72</v>
      </c>
      <c r="E30" s="214">
        <f>SUM(E31:E34)</f>
        <v>27630.84</v>
      </c>
      <c r="F30" s="214">
        <f t="shared" si="5"/>
        <v>0.543102939939319</v>
      </c>
      <c r="G30" s="225"/>
    </row>
    <row r="31" ht="21.75" customHeight="1" spans="1:7">
      <c r="A31" s="214" t="s">
        <v>364</v>
      </c>
      <c r="B31" s="214">
        <v>22289.39</v>
      </c>
      <c r="C31" s="214">
        <v>29962.01</v>
      </c>
      <c r="D31" s="214">
        <v>30969.37</v>
      </c>
      <c r="E31" s="214">
        <f t="shared" ref="E31:E34" si="12">D31-B31</f>
        <v>8679.98</v>
      </c>
      <c r="F31" s="214">
        <f t="shared" si="5"/>
        <v>0.389422052375592</v>
      </c>
      <c r="G31" s="225" t="s">
        <v>365</v>
      </c>
    </row>
    <row r="32" ht="21.75" customHeight="1" spans="1:7">
      <c r="A32" s="214" t="s">
        <v>366</v>
      </c>
      <c r="B32" s="214">
        <v>3773.81</v>
      </c>
      <c r="C32" s="214">
        <v>4551.29</v>
      </c>
      <c r="D32" s="214">
        <v>4770.01</v>
      </c>
      <c r="E32" s="214">
        <f t="shared" si="12"/>
        <v>996.2</v>
      </c>
      <c r="F32" s="214">
        <f t="shared" si="5"/>
        <v>0.263977253756813</v>
      </c>
      <c r="G32" s="225"/>
    </row>
    <row r="33" ht="21.75" customHeight="1" spans="1:7">
      <c r="A33" s="214" t="s">
        <v>367</v>
      </c>
      <c r="B33" s="214">
        <v>1663.57</v>
      </c>
      <c r="C33" s="214">
        <v>6415.02</v>
      </c>
      <c r="D33" s="214">
        <v>6480.88</v>
      </c>
      <c r="E33" s="214">
        <f t="shared" si="12"/>
        <v>4817.31</v>
      </c>
      <c r="F33" s="214">
        <f t="shared" si="5"/>
        <v>2.89576633384829</v>
      </c>
      <c r="G33" s="225" t="s">
        <v>368</v>
      </c>
    </row>
    <row r="34" ht="21.75" customHeight="1" spans="1:7">
      <c r="A34" s="214" t="s">
        <v>362</v>
      </c>
      <c r="B34" s="214">
        <v>23149.11</v>
      </c>
      <c r="C34" s="214">
        <v>34027.78</v>
      </c>
      <c r="D34" s="214">
        <v>36286.46</v>
      </c>
      <c r="E34" s="214">
        <f t="shared" si="12"/>
        <v>13137.35</v>
      </c>
      <c r="F34" s="214">
        <f t="shared" si="5"/>
        <v>0.567509938827022</v>
      </c>
      <c r="G34" s="225"/>
    </row>
    <row r="35" ht="23.25" customHeight="1" spans="1:7">
      <c r="A35" s="214" t="s">
        <v>376</v>
      </c>
      <c r="B35" s="214">
        <f>SUM(B36:B39)</f>
        <v>31351.64</v>
      </c>
      <c r="C35" s="214">
        <f>SUM(C36:C39)</f>
        <v>0</v>
      </c>
      <c r="D35" s="214">
        <f>SUM(D36:D39)</f>
        <v>0</v>
      </c>
      <c r="E35" s="214">
        <f>SUM(E36:E39)</f>
        <v>-31351.64</v>
      </c>
      <c r="F35" s="214">
        <f t="shared" si="5"/>
        <v>-1</v>
      </c>
      <c r="G35" s="225"/>
    </row>
    <row r="36" ht="21.75" customHeight="1" spans="1:7">
      <c r="A36" s="214" t="s">
        <v>364</v>
      </c>
      <c r="B36" s="214">
        <v>5209.09</v>
      </c>
      <c r="C36" s="214"/>
      <c r="D36" s="214"/>
      <c r="E36" s="214">
        <f t="shared" ref="E36:E39" si="13">D36-B36</f>
        <v>-5209.09</v>
      </c>
      <c r="F36" s="214">
        <f t="shared" si="5"/>
        <v>-1</v>
      </c>
      <c r="G36" s="225" t="s">
        <v>365</v>
      </c>
    </row>
    <row r="37" ht="21.75" customHeight="1" spans="1:7">
      <c r="A37" s="214" t="s">
        <v>366</v>
      </c>
      <c r="B37" s="214">
        <v>1233.45</v>
      </c>
      <c r="C37" s="214"/>
      <c r="D37" s="214"/>
      <c r="E37" s="214">
        <f t="shared" si="13"/>
        <v>-1233.45</v>
      </c>
      <c r="F37" s="214">
        <f t="shared" si="5"/>
        <v>-1</v>
      </c>
      <c r="G37" s="225"/>
    </row>
    <row r="38" ht="21.75" customHeight="1" spans="1:7">
      <c r="A38" s="214" t="s">
        <v>367</v>
      </c>
      <c r="B38" s="214">
        <v>398.08</v>
      </c>
      <c r="C38" s="214"/>
      <c r="D38" s="214"/>
      <c r="E38" s="214">
        <f t="shared" si="13"/>
        <v>-398.08</v>
      </c>
      <c r="F38" s="214">
        <f t="shared" si="5"/>
        <v>-1</v>
      </c>
      <c r="G38" s="225" t="s">
        <v>368</v>
      </c>
    </row>
    <row r="39" ht="21.75" customHeight="1" spans="1:7">
      <c r="A39" s="214" t="s">
        <v>362</v>
      </c>
      <c r="B39" s="214">
        <v>24511.02</v>
      </c>
      <c r="C39" s="214"/>
      <c r="D39" s="214"/>
      <c r="E39" s="214">
        <f t="shared" si="13"/>
        <v>-24511.02</v>
      </c>
      <c r="F39" s="214">
        <f t="shared" si="5"/>
        <v>-1</v>
      </c>
      <c r="G39" s="225"/>
    </row>
    <row r="40" ht="21.75" customHeight="1" spans="1:7">
      <c r="A40" s="214" t="s">
        <v>377</v>
      </c>
      <c r="B40" s="214">
        <f>SUM(B41:B44)</f>
        <v>129848.05</v>
      </c>
      <c r="C40" s="214">
        <f>SUM(C41:C44)</f>
        <v>400000</v>
      </c>
      <c r="D40" s="214">
        <f>SUM(D41:D44)</f>
        <v>159114.09</v>
      </c>
      <c r="E40" s="214">
        <f>SUM(E41:E44)</f>
        <v>29266.04</v>
      </c>
      <c r="F40" s="214">
        <f t="shared" si="5"/>
        <v>0.225386827141416</v>
      </c>
      <c r="G40" s="225"/>
    </row>
    <row r="41" ht="21.75" customHeight="1" spans="1:7">
      <c r="A41" s="214" t="s">
        <v>364</v>
      </c>
      <c r="B41" s="214">
        <v>51500.53</v>
      </c>
      <c r="C41" s="214">
        <v>400000</v>
      </c>
      <c r="D41" s="214">
        <v>66622.56</v>
      </c>
      <c r="E41" s="214">
        <f t="shared" ref="E41:E44" si="14">D41-B41</f>
        <v>15122.03</v>
      </c>
      <c r="F41" s="214">
        <f t="shared" si="5"/>
        <v>0.293628628676249</v>
      </c>
      <c r="G41" s="225"/>
    </row>
    <row r="42" ht="21.75" customHeight="1" spans="1:7">
      <c r="A42" s="214" t="s">
        <v>366</v>
      </c>
      <c r="B42" s="214">
        <v>30930.82</v>
      </c>
      <c r="C42" s="214"/>
      <c r="D42" s="214">
        <v>31249.07</v>
      </c>
      <c r="E42" s="214">
        <f t="shared" si="14"/>
        <v>318.25</v>
      </c>
      <c r="F42" s="214">
        <f t="shared" si="5"/>
        <v>0.0102890902989316</v>
      </c>
      <c r="G42" s="225"/>
    </row>
    <row r="43" ht="21.75" customHeight="1" spans="1:7">
      <c r="A43" s="214" t="s">
        <v>367</v>
      </c>
      <c r="B43" s="214">
        <v>27175.7</v>
      </c>
      <c r="C43" s="214"/>
      <c r="D43" s="214">
        <v>39545.96</v>
      </c>
      <c r="E43" s="214">
        <f t="shared" si="14"/>
        <v>12370.26</v>
      </c>
      <c r="F43" s="214">
        <f t="shared" si="5"/>
        <v>0.455195634335086</v>
      </c>
      <c r="G43" s="225"/>
    </row>
    <row r="44" ht="21.75" customHeight="1" spans="1:7">
      <c r="A44" s="214" t="s">
        <v>362</v>
      </c>
      <c r="B44" s="214">
        <v>20241</v>
      </c>
      <c r="C44" s="214"/>
      <c r="D44" s="214">
        <v>21696.5</v>
      </c>
      <c r="E44" s="214">
        <f t="shared" si="14"/>
        <v>1455.5</v>
      </c>
      <c r="F44" s="214">
        <f t="shared" si="5"/>
        <v>0.0719085025443407</v>
      </c>
      <c r="G44" s="225"/>
    </row>
    <row r="45" ht="21.75" customHeight="1" spans="1:7">
      <c r="A45" s="214" t="s">
        <v>378</v>
      </c>
      <c r="B45" s="214">
        <f>SUM(B46:B49)</f>
        <v>1665.8</v>
      </c>
      <c r="C45" s="214">
        <f>SUM(C46:C49)</f>
        <v>23854.9</v>
      </c>
      <c r="D45" s="214">
        <f>SUM(D46:D49)</f>
        <v>20630.9</v>
      </c>
      <c r="E45" s="214">
        <f>SUM(E46:E49)</f>
        <v>18965.1</v>
      </c>
      <c r="F45" s="214">
        <f t="shared" si="5"/>
        <v>11.3849801896986</v>
      </c>
      <c r="G45" s="225"/>
    </row>
    <row r="46" ht="27.75" customHeight="1" spans="1:7">
      <c r="A46" s="214" t="s">
        <v>364</v>
      </c>
      <c r="B46" s="214"/>
      <c r="C46" s="214"/>
      <c r="D46" s="214"/>
      <c r="E46" s="214">
        <f t="shared" ref="E46:E49" si="15">D46-B46</f>
        <v>0</v>
      </c>
      <c r="F46" s="214"/>
      <c r="G46" s="225"/>
    </row>
    <row r="47" ht="27.75" customHeight="1" spans="1:7">
      <c r="A47" s="214" t="s">
        <v>366</v>
      </c>
      <c r="B47" s="214"/>
      <c r="C47" s="214"/>
      <c r="D47" s="214"/>
      <c r="E47" s="214">
        <f t="shared" si="15"/>
        <v>0</v>
      </c>
      <c r="F47" s="214"/>
      <c r="G47" s="225"/>
    </row>
    <row r="48" ht="27.75" customHeight="1" spans="1:7">
      <c r="A48" s="214" t="s">
        <v>367</v>
      </c>
      <c r="B48" s="214"/>
      <c r="C48" s="214"/>
      <c r="D48" s="214"/>
      <c r="E48" s="214">
        <f t="shared" si="15"/>
        <v>0</v>
      </c>
      <c r="F48" s="214"/>
      <c r="G48" s="225"/>
    </row>
    <row r="49" ht="27.75" customHeight="1" spans="1:7">
      <c r="A49" s="214" t="s">
        <v>362</v>
      </c>
      <c r="B49" s="214">
        <v>1665.8</v>
      </c>
      <c r="C49" s="214">
        <f>1886.9+18030+220+3718</f>
        <v>23854.9</v>
      </c>
      <c r="D49" s="214">
        <f>2380.9+18030+220</f>
        <v>20630.9</v>
      </c>
      <c r="E49" s="214">
        <f t="shared" si="15"/>
        <v>18965.1</v>
      </c>
      <c r="F49" s="214">
        <f>E49/B49</f>
        <v>11.3849801896986</v>
      </c>
      <c r="G49" s="225"/>
    </row>
  </sheetData>
  <mergeCells count="6">
    <mergeCell ref="A1:G1"/>
    <mergeCell ref="C3:E3"/>
    <mergeCell ref="A3:A4"/>
    <mergeCell ref="B3:B4"/>
    <mergeCell ref="F3:F4"/>
    <mergeCell ref="G3:G4"/>
  </mergeCells>
  <printOptions horizontalCentered="1"/>
  <pageMargins left="0.747916666666667" right="0.747916666666667" top="0.590277777777778" bottom="0.55" header="0.510416666666667" footer="0.15625"/>
  <pageSetup paperSize="8" firstPageNumber="4294963191" fitToHeight="2" orientation="landscape" useFirstPageNumber="1"/>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5"/>
    <pageSetUpPr fitToPage="1"/>
  </sheetPr>
  <dimension ref="A1:H33"/>
  <sheetViews>
    <sheetView workbookViewId="0">
      <selection activeCell="C25" sqref="C25"/>
    </sheetView>
  </sheetViews>
  <sheetFormatPr defaultColWidth="9" defaultRowHeight="14.25" customHeight="1" outlineLevelCol="7"/>
  <cols>
    <col min="1" max="1" width="32.1" customWidth="1"/>
    <col min="2" max="4" width="16.9" customWidth="1"/>
    <col min="5" max="5" width="32.1" customWidth="1"/>
    <col min="6" max="8" width="16.9" customWidth="1"/>
    <col min="9" max="9" width="17.2" customWidth="1"/>
    <col min="10" max="10" width="16.1" customWidth="1"/>
  </cols>
  <sheetData>
    <row r="1" spans="1:8">
      <c r="A1" s="112" t="s">
        <v>379</v>
      </c>
      <c r="B1" s="112"/>
      <c r="C1" s="112"/>
      <c r="D1" s="112"/>
      <c r="E1" s="112"/>
      <c r="F1" s="112"/>
      <c r="G1" s="112"/>
      <c r="H1" s="112"/>
    </row>
    <row r="2" spans="8:8">
      <c r="H2" t="s">
        <v>109</v>
      </c>
    </row>
    <row r="3" s="108" customFormat="1" ht="17.25" customHeight="1" spans="1:8">
      <c r="A3" s="109" t="s">
        <v>380</v>
      </c>
      <c r="B3" s="109"/>
      <c r="C3" s="109"/>
      <c r="D3" s="109"/>
      <c r="E3" s="109" t="s">
        <v>381</v>
      </c>
      <c r="F3" s="109"/>
      <c r="G3" s="109"/>
      <c r="H3" s="109"/>
    </row>
    <row r="4" s="108" customFormat="1" ht="17.25" customHeight="1" spans="1:8">
      <c r="A4" s="109" t="s">
        <v>284</v>
      </c>
      <c r="B4" s="109" t="s">
        <v>382</v>
      </c>
      <c r="C4" s="109" t="s">
        <v>128</v>
      </c>
      <c r="D4" s="109" t="s">
        <v>383</v>
      </c>
      <c r="E4" s="109" t="s">
        <v>284</v>
      </c>
      <c r="F4" s="109" t="s">
        <v>382</v>
      </c>
      <c r="G4" s="109" t="s">
        <v>128</v>
      </c>
      <c r="H4" s="109" t="s">
        <v>383</v>
      </c>
    </row>
    <row r="5" ht="17.25" customHeight="1" spans="1:8">
      <c r="A5" s="119" t="s">
        <v>384</v>
      </c>
      <c r="B5" s="119" t="e">
        <f>#REF!</f>
        <v>#REF!</v>
      </c>
      <c r="C5" s="119" t="e">
        <f>#REF!</f>
        <v>#REF!</v>
      </c>
      <c r="D5" s="119" t="e">
        <f t="shared" ref="D5" si="0">C5-B5</f>
        <v>#REF!</v>
      </c>
      <c r="E5" s="119" t="s">
        <v>385</v>
      </c>
      <c r="F5" s="119" t="e">
        <f t="shared" ref="F5:H5" si="1">F7+F9+F8+F10</f>
        <v>#REF!</v>
      </c>
      <c r="G5" s="119" t="e">
        <f t="shared" si="1"/>
        <v>#REF!</v>
      </c>
      <c r="H5" s="119" t="e">
        <f t="shared" si="1"/>
        <v>#REF!</v>
      </c>
    </row>
    <row r="6" ht="17.25" customHeight="1" spans="1:8">
      <c r="A6" s="119" t="s">
        <v>386</v>
      </c>
      <c r="B6" s="119" t="e">
        <f>B7+B8+B29</f>
        <v>#REF!</v>
      </c>
      <c r="C6" s="119" t="e">
        <f>C7+C8+C29</f>
        <v>#REF!</v>
      </c>
      <c r="D6" s="119" t="e">
        <f t="shared" ref="D6:D32" si="2">C6-B6</f>
        <v>#REF!</v>
      </c>
      <c r="E6" s="119" t="s">
        <v>387</v>
      </c>
      <c r="F6" s="119" t="e">
        <f t="shared" ref="F6:H6" si="3">SUM(F7:F8)</f>
        <v>#REF!</v>
      </c>
      <c r="G6" s="119" t="e">
        <f t="shared" si="3"/>
        <v>#REF!</v>
      </c>
      <c r="H6" s="119" t="e">
        <f t="shared" si="3"/>
        <v>#REF!</v>
      </c>
    </row>
    <row r="7" ht="17.25" customHeight="1" spans="1:8">
      <c r="A7" s="119" t="s">
        <v>388</v>
      </c>
      <c r="B7" s="119" t="e">
        <f>#REF!</f>
        <v>#REF!</v>
      </c>
      <c r="C7" s="119" t="e">
        <f>#REF!</f>
        <v>#REF!</v>
      </c>
      <c r="D7" s="119" t="e">
        <f t="shared" si="2"/>
        <v>#REF!</v>
      </c>
      <c r="E7" s="119" t="s">
        <v>389</v>
      </c>
      <c r="F7" s="119" t="e">
        <f>#REF!</f>
        <v>#REF!</v>
      </c>
      <c r="G7" s="119" t="e">
        <f>#REF!</f>
        <v>#REF!</v>
      </c>
      <c r="H7" s="119" t="e">
        <f t="shared" ref="H7:H11" si="4">G7-F7</f>
        <v>#REF!</v>
      </c>
    </row>
    <row r="8" ht="17.25" customHeight="1" spans="1:8">
      <c r="A8" s="119" t="s">
        <v>390</v>
      </c>
      <c r="B8" s="119" t="e">
        <f>SUM(B9:B28)</f>
        <v>#REF!</v>
      </c>
      <c r="C8" s="119" t="e">
        <f>SUM(C9:C28)</f>
        <v>#REF!</v>
      </c>
      <c r="D8" s="119" t="e">
        <f t="shared" si="2"/>
        <v>#REF!</v>
      </c>
      <c r="E8" s="119" t="s">
        <v>391</v>
      </c>
      <c r="F8" s="119" t="e">
        <f>#REF!</f>
        <v>#REF!</v>
      </c>
      <c r="G8" s="119" t="e">
        <f>#REF!</f>
        <v>#REF!</v>
      </c>
      <c r="H8" s="119" t="e">
        <f t="shared" si="4"/>
        <v>#REF!</v>
      </c>
    </row>
    <row r="9" ht="17.25" customHeight="1" spans="1:8">
      <c r="A9" s="119" t="s">
        <v>392</v>
      </c>
      <c r="B9" s="119" t="e">
        <f>#REF!</f>
        <v>#REF!</v>
      </c>
      <c r="C9" s="119" t="e">
        <f>#REF!</f>
        <v>#REF!</v>
      </c>
      <c r="D9" s="119" t="e">
        <f t="shared" si="2"/>
        <v>#REF!</v>
      </c>
      <c r="E9" s="119" t="s">
        <v>393</v>
      </c>
      <c r="F9" s="119" t="e">
        <f>#REF!+1566037.14</f>
        <v>#REF!</v>
      </c>
      <c r="G9" s="119" t="e">
        <f>#REF!+950000</f>
        <v>#REF!</v>
      </c>
      <c r="H9" s="119" t="e">
        <f t="shared" si="4"/>
        <v>#REF!</v>
      </c>
    </row>
    <row r="10" ht="17.25" customHeight="1" spans="1:8">
      <c r="A10" s="119" t="s">
        <v>394</v>
      </c>
      <c r="B10" s="119" t="e">
        <f>#REF!</f>
        <v>#REF!</v>
      </c>
      <c r="C10" s="119" t="e">
        <f>#REF!</f>
        <v>#REF!</v>
      </c>
      <c r="D10" s="119" t="e">
        <f t="shared" si="2"/>
        <v>#REF!</v>
      </c>
      <c r="E10" s="119" t="s">
        <v>395</v>
      </c>
      <c r="F10" s="119" t="e">
        <f>#REF!</f>
        <v>#REF!</v>
      </c>
      <c r="G10" s="119" t="e">
        <f>#REF!</f>
        <v>#REF!</v>
      </c>
      <c r="H10" s="119" t="e">
        <f t="shared" si="4"/>
        <v>#REF!</v>
      </c>
    </row>
    <row r="11" ht="17.25" customHeight="1" spans="1:8">
      <c r="A11" s="119" t="s">
        <v>396</v>
      </c>
      <c r="B11" s="119" t="e">
        <f>#REF!</f>
        <v>#REF!</v>
      </c>
      <c r="C11" s="119" t="e">
        <f>#REF!</f>
        <v>#REF!</v>
      </c>
      <c r="D11" s="119" t="e">
        <f t="shared" si="2"/>
        <v>#REF!</v>
      </c>
      <c r="E11" s="119" t="s">
        <v>397</v>
      </c>
      <c r="F11" s="119" t="e">
        <f>#REF!+106195+122758</f>
        <v>#REF!</v>
      </c>
      <c r="G11" s="119" t="e">
        <f>#REF!</f>
        <v>#REF!</v>
      </c>
      <c r="H11" s="119" t="e">
        <f t="shared" si="4"/>
        <v>#REF!</v>
      </c>
    </row>
    <row r="12" ht="17.25" customHeight="1" spans="1:8">
      <c r="A12" s="119" t="s">
        <v>398</v>
      </c>
      <c r="B12" s="119" t="e">
        <f>#REF!</f>
        <v>#REF!</v>
      </c>
      <c r="C12" s="119" t="e">
        <f>#REF!</f>
        <v>#REF!</v>
      </c>
      <c r="D12" s="119" t="e">
        <f t="shared" si="2"/>
        <v>#REF!</v>
      </c>
      <c r="E12" s="119"/>
      <c r="F12" s="119"/>
      <c r="G12" s="119"/>
      <c r="H12" s="119"/>
    </row>
    <row r="13" ht="17.25" customHeight="1" spans="1:8">
      <c r="A13" s="119" t="s">
        <v>399</v>
      </c>
      <c r="B13" s="119" t="e">
        <f>#REF!</f>
        <v>#REF!</v>
      </c>
      <c r="C13" s="119" t="e">
        <f>#REF!</f>
        <v>#REF!</v>
      </c>
      <c r="D13" s="119" t="e">
        <f t="shared" si="2"/>
        <v>#REF!</v>
      </c>
      <c r="E13" s="119"/>
      <c r="F13" s="119"/>
      <c r="G13" s="119"/>
      <c r="H13" s="119"/>
    </row>
    <row r="14" ht="17.25" customHeight="1" spans="1:8">
      <c r="A14" s="119" t="s">
        <v>400</v>
      </c>
      <c r="B14" s="119" t="e">
        <f>#REF!</f>
        <v>#REF!</v>
      </c>
      <c r="C14" s="119" t="e">
        <f>#REF!</f>
        <v>#REF!</v>
      </c>
      <c r="D14" s="119" t="e">
        <f t="shared" si="2"/>
        <v>#REF!</v>
      </c>
      <c r="E14" s="119"/>
      <c r="F14" s="119"/>
      <c r="G14" s="119"/>
      <c r="H14" s="119"/>
    </row>
    <row r="15" ht="17.25" customHeight="1" spans="1:8">
      <c r="A15" s="119" t="s">
        <v>401</v>
      </c>
      <c r="B15" s="119" t="e">
        <f>#REF!</f>
        <v>#REF!</v>
      </c>
      <c r="C15" s="119" t="e">
        <f>#REF!</f>
        <v>#REF!</v>
      </c>
      <c r="D15" s="119" t="e">
        <f t="shared" si="2"/>
        <v>#REF!</v>
      </c>
      <c r="E15" s="119"/>
      <c r="F15" s="119"/>
      <c r="G15" s="119"/>
      <c r="H15" s="119"/>
    </row>
    <row r="16" ht="17.25" customHeight="1" spans="1:8">
      <c r="A16" s="119" t="s">
        <v>402</v>
      </c>
      <c r="B16" s="119" t="e">
        <f>#REF!</f>
        <v>#REF!</v>
      </c>
      <c r="C16" s="119" t="e">
        <f>#REF!</f>
        <v>#REF!</v>
      </c>
      <c r="D16" s="119" t="e">
        <f t="shared" si="2"/>
        <v>#REF!</v>
      </c>
      <c r="E16" s="119"/>
      <c r="F16" s="119"/>
      <c r="G16" s="119"/>
      <c r="H16" s="119"/>
    </row>
    <row r="17" ht="17.25" customHeight="1" spans="1:8">
      <c r="A17" s="119" t="s">
        <v>403</v>
      </c>
      <c r="B17" s="119" t="e">
        <f>#REF!</f>
        <v>#REF!</v>
      </c>
      <c r="C17" s="119" t="e">
        <f>#REF!</f>
        <v>#REF!</v>
      </c>
      <c r="D17" s="119" t="e">
        <f t="shared" si="2"/>
        <v>#REF!</v>
      </c>
      <c r="E17" s="119"/>
      <c r="F17" s="119"/>
      <c r="G17" s="119"/>
      <c r="H17" s="119"/>
    </row>
    <row r="18" ht="17.25" customHeight="1" spans="1:8">
      <c r="A18" s="119" t="s">
        <v>404</v>
      </c>
      <c r="B18" s="119" t="e">
        <f>#REF!</f>
        <v>#REF!</v>
      </c>
      <c r="C18" s="119" t="e">
        <f>#REF!</f>
        <v>#REF!</v>
      </c>
      <c r="D18" s="119" t="e">
        <f t="shared" si="2"/>
        <v>#REF!</v>
      </c>
      <c r="E18" s="119"/>
      <c r="F18" s="119"/>
      <c r="G18" s="119"/>
      <c r="H18" s="119"/>
    </row>
    <row r="19" ht="17.25" customHeight="1" spans="1:8">
      <c r="A19" s="119" t="s">
        <v>405</v>
      </c>
      <c r="B19" s="119" t="e">
        <f>#REF!</f>
        <v>#REF!</v>
      </c>
      <c r="C19" s="119" t="e">
        <f>#REF!</f>
        <v>#REF!</v>
      </c>
      <c r="D19" s="119" t="e">
        <f t="shared" si="2"/>
        <v>#REF!</v>
      </c>
      <c r="E19" s="119"/>
      <c r="F19" s="119"/>
      <c r="G19" s="119"/>
      <c r="H19" s="119"/>
    </row>
    <row r="20" ht="17.25" customHeight="1" spans="1:8">
      <c r="A20" s="119" t="s">
        <v>406</v>
      </c>
      <c r="B20" s="119" t="e">
        <f>#REF!</f>
        <v>#REF!</v>
      </c>
      <c r="C20" s="119" t="e">
        <f>#REF!</f>
        <v>#REF!</v>
      </c>
      <c r="D20" s="119" t="e">
        <f t="shared" si="2"/>
        <v>#REF!</v>
      </c>
      <c r="E20" s="119"/>
      <c r="F20" s="119"/>
      <c r="G20" s="119"/>
      <c r="H20" s="119"/>
    </row>
    <row r="21" ht="17.25" customHeight="1" spans="1:8">
      <c r="A21" s="119" t="s">
        <v>407</v>
      </c>
      <c r="B21" s="119" t="e">
        <f>#REF!</f>
        <v>#REF!</v>
      </c>
      <c r="C21" s="119" t="e">
        <f>#REF!</f>
        <v>#REF!</v>
      </c>
      <c r="D21" s="119" t="e">
        <f t="shared" si="2"/>
        <v>#REF!</v>
      </c>
      <c r="E21" s="119"/>
      <c r="F21" s="119"/>
      <c r="G21" s="119"/>
      <c r="H21" s="119"/>
    </row>
    <row r="22" ht="17.25" customHeight="1" spans="1:8">
      <c r="A22" s="119" t="s">
        <v>408</v>
      </c>
      <c r="B22" s="119" t="e">
        <f>#REF!</f>
        <v>#REF!</v>
      </c>
      <c r="C22" s="119" t="e">
        <f>#REF!</f>
        <v>#REF!</v>
      </c>
      <c r="D22" s="119" t="e">
        <f t="shared" si="2"/>
        <v>#REF!</v>
      </c>
      <c r="E22" s="119"/>
      <c r="F22" s="119"/>
      <c r="G22" s="119"/>
      <c r="H22" s="119"/>
    </row>
    <row r="23" ht="17.25" customHeight="1" spans="1:8">
      <c r="A23" s="119" t="s">
        <v>409</v>
      </c>
      <c r="B23" s="119" t="e">
        <f>#REF!</f>
        <v>#REF!</v>
      </c>
      <c r="C23" s="119" t="e">
        <f>#REF!</f>
        <v>#REF!</v>
      </c>
      <c r="D23" s="119" t="e">
        <f t="shared" si="2"/>
        <v>#REF!</v>
      </c>
      <c r="E23" s="119"/>
      <c r="F23" s="119"/>
      <c r="G23" s="119"/>
      <c r="H23" s="119"/>
    </row>
    <row r="24" ht="17.25" customHeight="1" spans="1:8">
      <c r="A24" s="119" t="s">
        <v>410</v>
      </c>
      <c r="B24" s="119" t="e">
        <f>#REF!</f>
        <v>#REF!</v>
      </c>
      <c r="C24" s="119" t="e">
        <f>#REF!</f>
        <v>#REF!</v>
      </c>
      <c r="D24" s="119" t="e">
        <f t="shared" si="2"/>
        <v>#REF!</v>
      </c>
      <c r="E24" s="119"/>
      <c r="F24" s="119"/>
      <c r="G24" s="119"/>
      <c r="H24" s="119"/>
    </row>
    <row r="25" ht="17.25" customHeight="1" spans="1:8">
      <c r="A25" s="119" t="s">
        <v>411</v>
      </c>
      <c r="B25" s="119" t="e">
        <f>#REF!</f>
        <v>#REF!</v>
      </c>
      <c r="C25" s="119" t="e">
        <f>#REF!</f>
        <v>#REF!</v>
      </c>
      <c r="D25" s="119" t="e">
        <f t="shared" si="2"/>
        <v>#REF!</v>
      </c>
      <c r="E25" s="119"/>
      <c r="F25" s="119"/>
      <c r="G25" s="119"/>
      <c r="H25" s="119"/>
    </row>
    <row r="26" ht="17.25" customHeight="1" spans="1:8">
      <c r="A26" s="119" t="s">
        <v>412</v>
      </c>
      <c r="B26" s="119" t="e">
        <f>#REF!</f>
        <v>#REF!</v>
      </c>
      <c r="C26" s="119" t="e">
        <f>#REF!</f>
        <v>#REF!</v>
      </c>
      <c r="D26" s="119" t="e">
        <f t="shared" si="2"/>
        <v>#REF!</v>
      </c>
      <c r="E26" s="119"/>
      <c r="F26" s="119"/>
      <c r="G26" s="119"/>
      <c r="H26" s="119"/>
    </row>
    <row r="27" ht="17.25" customHeight="1" spans="1:8">
      <c r="A27" s="119" t="s">
        <v>413</v>
      </c>
      <c r="B27" s="119" t="e">
        <f>#REF!</f>
        <v>#REF!</v>
      </c>
      <c r="C27" s="119" t="e">
        <f>#REF!</f>
        <v>#REF!</v>
      </c>
      <c r="D27" s="119" t="e">
        <f t="shared" si="2"/>
        <v>#REF!</v>
      </c>
      <c r="E27" s="119"/>
      <c r="F27" s="119"/>
      <c r="G27" s="119"/>
      <c r="H27" s="119"/>
    </row>
    <row r="28" ht="17.25" customHeight="1" spans="1:8">
      <c r="A28" s="119" t="s">
        <v>414</v>
      </c>
      <c r="B28" s="119" t="e">
        <f>#REF!</f>
        <v>#REF!</v>
      </c>
      <c r="C28" s="119" t="e">
        <f>#REF!</f>
        <v>#REF!</v>
      </c>
      <c r="D28" s="119" t="e">
        <f t="shared" si="2"/>
        <v>#REF!</v>
      </c>
      <c r="E28" s="119"/>
      <c r="F28" s="119"/>
      <c r="G28" s="119"/>
      <c r="H28" s="119"/>
    </row>
    <row r="29" ht="17.25" customHeight="1" spans="1:8">
      <c r="A29" s="119" t="s">
        <v>415</v>
      </c>
      <c r="B29" s="119" t="e">
        <f>#REF!</f>
        <v>#REF!</v>
      </c>
      <c r="C29" s="119" t="e">
        <f>#REF!</f>
        <v>#REF!</v>
      </c>
      <c r="D29" s="119" t="e">
        <f t="shared" si="2"/>
        <v>#REF!</v>
      </c>
      <c r="E29" s="119"/>
      <c r="F29" s="119"/>
      <c r="G29" s="119"/>
      <c r="H29" s="119"/>
    </row>
    <row r="30" ht="17.25" customHeight="1" spans="1:8">
      <c r="A30" s="119" t="s">
        <v>416</v>
      </c>
      <c r="B30" s="119">
        <v>262758</v>
      </c>
      <c r="C30" s="119" t="e">
        <f>#REF!</f>
        <v>#REF!</v>
      </c>
      <c r="D30" s="119" t="e">
        <f t="shared" si="2"/>
        <v>#REF!</v>
      </c>
      <c r="E30" s="119"/>
      <c r="F30" s="119"/>
      <c r="G30" s="119"/>
      <c r="H30" s="119"/>
    </row>
    <row r="31" ht="17.25" customHeight="1" spans="1:8">
      <c r="A31" s="119" t="s">
        <v>417</v>
      </c>
      <c r="B31" s="119" t="e">
        <f>#REF!</f>
        <v>#REF!</v>
      </c>
      <c r="C31" s="119" t="e">
        <f>#REF!</f>
        <v>#REF!</v>
      </c>
      <c r="D31" s="119" t="e">
        <f t="shared" si="2"/>
        <v>#REF!</v>
      </c>
      <c r="E31" s="119"/>
      <c r="F31" s="119"/>
      <c r="G31" s="119"/>
      <c r="H31" s="119"/>
    </row>
    <row r="32" ht="17.25" customHeight="1" spans="1:8">
      <c r="A32" s="119" t="s">
        <v>418</v>
      </c>
      <c r="B32" s="119">
        <v>1672232.14</v>
      </c>
      <c r="C32" s="119">
        <v>880000</v>
      </c>
      <c r="D32" s="119">
        <f t="shared" si="2"/>
        <v>-792232.14</v>
      </c>
      <c r="E32" s="119"/>
      <c r="F32" s="119"/>
      <c r="G32" s="119"/>
      <c r="H32" s="119"/>
    </row>
    <row r="33" ht="17.25" customHeight="1" spans="1:8">
      <c r="A33" s="119" t="s">
        <v>419</v>
      </c>
      <c r="B33" s="119" t="e">
        <f>SUM(B5:B6,B30:B32)</f>
        <v>#REF!</v>
      </c>
      <c r="C33" s="119" t="e">
        <f>SUM(C5:C6,C30:C32)</f>
        <v>#REF!</v>
      </c>
      <c r="D33" s="119" t="e">
        <f>SUM(D5:D6,D30:D32)</f>
        <v>#REF!</v>
      </c>
      <c r="E33" s="119" t="s">
        <v>419</v>
      </c>
      <c r="F33" s="119" t="e">
        <f t="shared" ref="F33:H33" si="5">SUM(F5,F11)</f>
        <v>#REF!</v>
      </c>
      <c r="G33" s="119" t="e">
        <f t="shared" si="5"/>
        <v>#REF!</v>
      </c>
      <c r="H33" s="119" t="e">
        <f t="shared" si="5"/>
        <v>#REF!</v>
      </c>
    </row>
  </sheetData>
  <mergeCells count="3">
    <mergeCell ref="A1:H1"/>
    <mergeCell ref="A3:D3"/>
    <mergeCell ref="E3:H3"/>
  </mergeCells>
  <printOptions horizontalCentered="1"/>
  <pageMargins left="0.354166666666667" right="0.354166666666667" top="0.590277777777778" bottom="0.590277777777778" header="0.510416666666667" footer="0.510416666666667"/>
  <pageSetup paperSize="9" scale="79" firstPageNumber="4294963191" orientation="landscape" useFirstPageNumber="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5:F52"/>
  <sheetViews>
    <sheetView workbookViewId="0">
      <selection activeCell="K26" sqref="K26"/>
    </sheetView>
  </sheetViews>
  <sheetFormatPr defaultColWidth="9" defaultRowHeight="14.25" outlineLevelCol="5"/>
  <cols>
    <col min="1" max="1" width="37" customWidth="1"/>
    <col min="2" max="3" width="12.7" customWidth="1"/>
    <col min="4" max="4" width="13.9" customWidth="1"/>
    <col min="5" max="5" width="26.5" customWidth="1"/>
  </cols>
  <sheetData>
    <row r="5" spans="1:6">
      <c r="A5" s="151" t="s">
        <v>284</v>
      </c>
      <c r="B5" s="151" t="s">
        <v>420</v>
      </c>
      <c r="C5" s="151" t="s">
        <v>421</v>
      </c>
      <c r="D5" s="151" t="s">
        <v>383</v>
      </c>
      <c r="E5" s="151" t="s">
        <v>118</v>
      </c>
      <c r="F5" s="151" t="s">
        <v>139</v>
      </c>
    </row>
    <row r="6" s="218" customFormat="1" spans="1:6">
      <c r="A6" s="219" t="s">
        <v>422</v>
      </c>
      <c r="B6" s="220">
        <v>309938.98</v>
      </c>
      <c r="C6" s="220">
        <v>377122.88</v>
      </c>
      <c r="D6" s="220">
        <v>67183.9</v>
      </c>
      <c r="E6" s="221">
        <v>0.216764925792813</v>
      </c>
      <c r="F6" s="222"/>
    </row>
    <row r="7" s="218" customFormat="1" spans="1:6">
      <c r="A7" s="222" t="s">
        <v>423</v>
      </c>
      <c r="B7" s="220">
        <v>10000</v>
      </c>
      <c r="C7" s="220">
        <v>10000</v>
      </c>
      <c r="D7" s="220">
        <v>0</v>
      </c>
      <c r="E7" s="221">
        <v>0</v>
      </c>
      <c r="F7" s="222" t="s">
        <v>424</v>
      </c>
    </row>
    <row r="8" s="218" customFormat="1" spans="1:6">
      <c r="A8" s="222" t="s">
        <v>425</v>
      </c>
      <c r="B8" s="220">
        <v>21624.74</v>
      </c>
      <c r="C8" s="220">
        <v>25408.02</v>
      </c>
      <c r="D8" s="220">
        <v>3783.28</v>
      </c>
      <c r="E8" s="221">
        <v>0.174951467624582</v>
      </c>
      <c r="F8" s="222"/>
    </row>
    <row r="9" s="218" customFormat="1" ht="27" spans="1:6">
      <c r="A9" s="222" t="s">
        <v>426</v>
      </c>
      <c r="B9" s="220">
        <v>13602.57</v>
      </c>
      <c r="C9" s="220">
        <v>16498.29</v>
      </c>
      <c r="D9" s="220">
        <v>2895.72</v>
      </c>
      <c r="E9" s="221">
        <v>0.212880360108421</v>
      </c>
      <c r="F9" s="222"/>
    </row>
    <row r="10" s="218" customFormat="1" spans="1:6">
      <c r="A10" s="222" t="s">
        <v>427</v>
      </c>
      <c r="B10" s="220">
        <v>50950.57</v>
      </c>
      <c r="C10" s="220">
        <v>53825.85</v>
      </c>
      <c r="D10" s="220">
        <v>2875.28</v>
      </c>
      <c r="E10" s="221">
        <v>0.056432734707384</v>
      </c>
      <c r="F10" s="222"/>
    </row>
    <row r="11" s="218" customFormat="1" spans="1:6">
      <c r="A11" s="222" t="s">
        <v>428</v>
      </c>
      <c r="B11" s="220">
        <v>24735</v>
      </c>
      <c r="C11" s="220">
        <v>17360</v>
      </c>
      <c r="D11" s="220">
        <v>-7375</v>
      </c>
      <c r="E11" s="221">
        <v>-0.298160501313928</v>
      </c>
      <c r="F11" s="222"/>
    </row>
    <row r="12" s="218" customFormat="1" ht="27" spans="1:6">
      <c r="A12" s="222" t="s">
        <v>429</v>
      </c>
      <c r="B12" s="220">
        <v>48217.4</v>
      </c>
      <c r="C12" s="220">
        <v>42336.2</v>
      </c>
      <c r="D12" s="220">
        <v>-5881.2</v>
      </c>
      <c r="E12" s="221">
        <v>-0.121972565920187</v>
      </c>
      <c r="F12" s="222"/>
    </row>
    <row r="13" s="218" customFormat="1" spans="1:6">
      <c r="A13" s="222" t="s">
        <v>430</v>
      </c>
      <c r="B13" s="220">
        <v>0</v>
      </c>
      <c r="C13" s="220">
        <v>11000</v>
      </c>
      <c r="D13" s="220">
        <v>11000</v>
      </c>
      <c r="E13" s="221" t="e">
        <v>#DIV/0!</v>
      </c>
      <c r="F13" s="222"/>
    </row>
    <row r="14" s="218" customFormat="1" spans="1:6">
      <c r="A14" s="222" t="s">
        <v>431</v>
      </c>
      <c r="B14" s="220">
        <v>5970</v>
      </c>
      <c r="C14" s="220">
        <v>39420</v>
      </c>
      <c r="D14" s="220">
        <v>33450</v>
      </c>
      <c r="E14" s="221">
        <v>5.60301507537688</v>
      </c>
      <c r="F14" s="222"/>
    </row>
    <row r="15" s="218" customFormat="1" spans="1:6">
      <c r="A15" s="222" t="s">
        <v>432</v>
      </c>
      <c r="B15" s="220">
        <v>18862.25</v>
      </c>
      <c r="C15" s="220">
        <v>20254.26</v>
      </c>
      <c r="D15" s="220">
        <v>1392.01</v>
      </c>
      <c r="E15" s="221">
        <v>0.0737987249665338</v>
      </c>
      <c r="F15" s="222"/>
    </row>
    <row r="16" s="218" customFormat="1" spans="1:6">
      <c r="A16" s="222" t="s">
        <v>433</v>
      </c>
      <c r="B16" s="220">
        <v>91091.59</v>
      </c>
      <c r="C16" s="220">
        <v>106566.88</v>
      </c>
      <c r="D16" s="220">
        <v>15475.29</v>
      </c>
      <c r="E16" s="221">
        <v>0.16988714325878</v>
      </c>
      <c r="F16" s="222"/>
    </row>
    <row r="17" s="218" customFormat="1" spans="1:6">
      <c r="A17" s="222" t="s">
        <v>434</v>
      </c>
      <c r="B17" s="220">
        <v>18124.74</v>
      </c>
      <c r="C17" s="220">
        <v>21908.02</v>
      </c>
      <c r="D17" s="220">
        <v>3783.28</v>
      </c>
      <c r="E17" s="221">
        <v>0.20873568393257</v>
      </c>
      <c r="F17" s="222"/>
    </row>
    <row r="18" s="218" customFormat="1" spans="1:6">
      <c r="A18" s="222" t="s">
        <v>435</v>
      </c>
      <c r="B18" s="220">
        <v>7193</v>
      </c>
      <c r="C18" s="220">
        <v>6972</v>
      </c>
      <c r="D18" s="220">
        <v>-221</v>
      </c>
      <c r="E18" s="221">
        <v>-0.030724315306548</v>
      </c>
      <c r="F18" s="222"/>
    </row>
    <row r="19" s="218" customFormat="1" ht="27" spans="1:6">
      <c r="A19" s="222" t="s">
        <v>436</v>
      </c>
      <c r="B19" s="220">
        <v>2000</v>
      </c>
      <c r="C19" s="220">
        <v>12500</v>
      </c>
      <c r="D19" s="220">
        <v>10500</v>
      </c>
      <c r="E19" s="221">
        <v>5.25</v>
      </c>
      <c r="F19" s="222"/>
    </row>
    <row r="20" s="218" customFormat="1" spans="1:6">
      <c r="A20" s="222" t="s">
        <v>437</v>
      </c>
      <c r="B20" s="220">
        <v>500</v>
      </c>
      <c r="C20" s="220">
        <v>500</v>
      </c>
      <c r="D20" s="220">
        <v>0</v>
      </c>
      <c r="E20" s="221">
        <v>0</v>
      </c>
      <c r="F20" s="222"/>
    </row>
    <row r="21" s="218" customFormat="1" spans="1:6">
      <c r="A21" s="222" t="s">
        <v>438</v>
      </c>
      <c r="B21" s="220">
        <v>15728</v>
      </c>
      <c r="C21" s="220">
        <v>5246</v>
      </c>
      <c r="D21" s="220">
        <v>-10482</v>
      </c>
      <c r="E21" s="221">
        <v>-0.666454730417091</v>
      </c>
      <c r="F21" s="222"/>
    </row>
    <row r="22" s="218" customFormat="1" spans="1:6">
      <c r="A22" s="222" t="s">
        <v>439</v>
      </c>
      <c r="B22" s="220">
        <v>1000</v>
      </c>
      <c r="C22" s="220">
        <v>1000</v>
      </c>
      <c r="D22" s="220">
        <v>0</v>
      </c>
      <c r="E22" s="221">
        <v>0</v>
      </c>
      <c r="F22" s="222"/>
    </row>
    <row r="23" s="218" customFormat="1" ht="27" spans="1:6">
      <c r="A23" s="222" t="s">
        <v>440</v>
      </c>
      <c r="B23" s="220">
        <v>2000</v>
      </c>
      <c r="C23" s="220">
        <v>2000</v>
      </c>
      <c r="D23" s="220">
        <v>0</v>
      </c>
      <c r="E23" s="221">
        <v>0</v>
      </c>
      <c r="F23" s="222"/>
    </row>
    <row r="24" s="218" customFormat="1" spans="1:6">
      <c r="A24" s="222" t="s">
        <v>441</v>
      </c>
      <c r="B24" s="220">
        <v>300</v>
      </c>
      <c r="C24" s="220">
        <v>300</v>
      </c>
      <c r="D24" s="220">
        <v>0</v>
      </c>
      <c r="E24" s="221">
        <v>0</v>
      </c>
      <c r="F24" s="222"/>
    </row>
    <row r="25" s="218" customFormat="1" spans="1:6">
      <c r="A25" s="222" t="s">
        <v>442</v>
      </c>
      <c r="B25" s="220">
        <v>8231.85</v>
      </c>
      <c r="C25" s="220">
        <v>8857.86</v>
      </c>
      <c r="D25" s="220">
        <v>626.01</v>
      </c>
      <c r="E25" s="221">
        <v>0.0760473040689517</v>
      </c>
      <c r="F25" s="222"/>
    </row>
    <row r="26" s="218" customFormat="1" ht="27" spans="1:6">
      <c r="A26" s="222" t="s">
        <v>443</v>
      </c>
      <c r="B26" s="220">
        <v>4609</v>
      </c>
      <c r="C26" s="220">
        <v>4560</v>
      </c>
      <c r="D26" s="220">
        <v>-49</v>
      </c>
      <c r="E26" s="221">
        <v>-0.0106313733998698</v>
      </c>
      <c r="F26" s="222"/>
    </row>
    <row r="27" s="218" customFormat="1" ht="27" spans="1:6">
      <c r="A27" s="222" t="s">
        <v>444</v>
      </c>
      <c r="B27" s="220">
        <v>200</v>
      </c>
      <c r="C27" s="220">
        <v>200</v>
      </c>
      <c r="D27" s="220">
        <v>0</v>
      </c>
      <c r="E27" s="221">
        <v>0</v>
      </c>
      <c r="F27" s="222"/>
    </row>
    <row r="28" s="218" customFormat="1" spans="1:6">
      <c r="A28" s="222" t="s">
        <v>445</v>
      </c>
      <c r="B28" s="220">
        <v>300</v>
      </c>
      <c r="C28" s="220">
        <v>400</v>
      </c>
      <c r="D28" s="220">
        <v>100</v>
      </c>
      <c r="E28" s="221">
        <v>0.333333333333333</v>
      </c>
      <c r="F28" s="222"/>
    </row>
    <row r="29" s="218" customFormat="1" ht="27" spans="1:6">
      <c r="A29" s="222" t="s">
        <v>446</v>
      </c>
      <c r="B29" s="220">
        <v>200</v>
      </c>
      <c r="C29" s="220">
        <v>225</v>
      </c>
      <c r="D29" s="220">
        <v>25</v>
      </c>
      <c r="E29" s="221">
        <v>0.125</v>
      </c>
      <c r="F29" s="222"/>
    </row>
    <row r="30" s="218" customFormat="1" spans="1:6">
      <c r="A30" s="223" t="s">
        <v>447</v>
      </c>
      <c r="B30" s="220">
        <v>0</v>
      </c>
      <c r="C30" s="220">
        <v>11000</v>
      </c>
      <c r="D30" s="220">
        <v>11000</v>
      </c>
      <c r="E30" s="221" t="e">
        <v>#DIV/0!</v>
      </c>
      <c r="F30" s="222"/>
    </row>
    <row r="31" s="218" customFormat="1" spans="1:6">
      <c r="A31" s="222" t="s">
        <v>448</v>
      </c>
      <c r="B31" s="220">
        <v>5970</v>
      </c>
      <c r="C31" s="220">
        <v>9420</v>
      </c>
      <c r="D31" s="220">
        <v>3450</v>
      </c>
      <c r="E31" s="221">
        <v>0.577889447236181</v>
      </c>
      <c r="F31" s="222"/>
    </row>
    <row r="32" s="218" customFormat="1" spans="1:6">
      <c r="A32" s="222" t="s">
        <v>449</v>
      </c>
      <c r="B32" s="220">
        <v>24735</v>
      </c>
      <c r="C32" s="220">
        <v>17360</v>
      </c>
      <c r="D32" s="220">
        <v>-7375</v>
      </c>
      <c r="E32" s="221">
        <v>-0.298160501313928</v>
      </c>
      <c r="F32" s="222"/>
    </row>
    <row r="33" s="218" customFormat="1" ht="27" spans="1:6">
      <c r="A33" s="222" t="s">
        <v>450</v>
      </c>
      <c r="B33" s="220">
        <v>0</v>
      </c>
      <c r="C33" s="220">
        <v>2056</v>
      </c>
      <c r="D33" s="220">
        <v>2056</v>
      </c>
      <c r="E33" s="221" t="e">
        <v>#DIV/0!</v>
      </c>
      <c r="F33" s="222"/>
    </row>
    <row r="34" s="218" customFormat="1" ht="27" spans="1:6">
      <c r="A34" s="222" t="s">
        <v>451</v>
      </c>
      <c r="B34" s="220">
        <v>0</v>
      </c>
      <c r="C34" s="220">
        <v>2062</v>
      </c>
      <c r="D34" s="220">
        <v>2062</v>
      </c>
      <c r="E34" s="221" t="e">
        <v>#DIV/0!</v>
      </c>
      <c r="F34" s="222"/>
    </row>
    <row r="35" s="218" customFormat="1" spans="1:6">
      <c r="A35" s="222" t="s">
        <v>452</v>
      </c>
      <c r="B35" s="220">
        <v>0</v>
      </c>
      <c r="C35" s="220">
        <v>838.5</v>
      </c>
      <c r="D35" s="220">
        <v>838.5</v>
      </c>
      <c r="E35" s="221" t="e">
        <v>#DIV/0!</v>
      </c>
      <c r="F35" s="222"/>
    </row>
    <row r="36" s="218" customFormat="1" spans="1:6">
      <c r="A36" s="222" t="s">
        <v>453</v>
      </c>
      <c r="B36" s="220">
        <v>50950.57</v>
      </c>
      <c r="C36" s="220">
        <v>53825.85</v>
      </c>
      <c r="D36" s="220">
        <v>2875.28</v>
      </c>
      <c r="E36" s="221">
        <v>0.056432734707384</v>
      </c>
      <c r="F36" s="222"/>
    </row>
    <row r="37" s="218" customFormat="1" spans="1:6">
      <c r="A37" s="222" t="s">
        <v>454</v>
      </c>
      <c r="B37" s="220">
        <v>33982.72</v>
      </c>
      <c r="C37" s="220">
        <v>35000</v>
      </c>
      <c r="D37" s="220">
        <v>1017.28</v>
      </c>
      <c r="E37" s="221">
        <v>0.029935214132359</v>
      </c>
      <c r="F37" s="222"/>
    </row>
    <row r="38" s="218" customFormat="1" spans="1:6">
      <c r="A38" s="222" t="s">
        <v>455</v>
      </c>
      <c r="B38" s="220">
        <v>2142</v>
      </c>
      <c r="C38" s="220">
        <v>4000</v>
      </c>
      <c r="D38" s="220">
        <v>1858</v>
      </c>
      <c r="E38" s="221">
        <v>0.867413632119514</v>
      </c>
      <c r="F38" s="222"/>
    </row>
    <row r="39" s="218" customFormat="1" spans="1:6">
      <c r="A39" s="222" t="s">
        <v>456</v>
      </c>
      <c r="B39" s="220">
        <v>14825.85</v>
      </c>
      <c r="C39" s="220">
        <v>14825.85</v>
      </c>
      <c r="D39" s="220">
        <v>0</v>
      </c>
      <c r="E39" s="221">
        <v>0</v>
      </c>
      <c r="F39" s="222"/>
    </row>
    <row r="40" s="218" customFormat="1" ht="27" spans="1:6">
      <c r="A40" s="222" t="s">
        <v>457</v>
      </c>
      <c r="B40" s="220">
        <v>13602.57</v>
      </c>
      <c r="C40" s="220">
        <v>16498.29</v>
      </c>
      <c r="D40" s="220">
        <v>2895.72</v>
      </c>
      <c r="E40" s="221">
        <v>0.212880360108421</v>
      </c>
      <c r="F40" s="222"/>
    </row>
    <row r="41" s="218" customFormat="1" spans="1:6">
      <c r="A41" s="222" t="s">
        <v>458</v>
      </c>
      <c r="B41" s="220">
        <v>125332.45</v>
      </c>
      <c r="C41" s="220">
        <v>138956.76</v>
      </c>
      <c r="D41" s="220">
        <v>13624.31</v>
      </c>
      <c r="E41" s="221">
        <v>0.108705367205381</v>
      </c>
      <c r="F41" s="222"/>
    </row>
    <row r="42" s="218" customFormat="1" spans="1:6">
      <c r="A42" s="222" t="s">
        <v>459</v>
      </c>
      <c r="B42" s="220">
        <v>120709.69</v>
      </c>
      <c r="C42" s="220">
        <v>134334</v>
      </c>
      <c r="D42" s="220">
        <v>13624.31</v>
      </c>
      <c r="E42" s="221">
        <v>0.112868403522534</v>
      </c>
      <c r="F42" s="222"/>
    </row>
    <row r="43" s="218" customFormat="1" spans="1:6">
      <c r="A43" s="222" t="s">
        <v>460</v>
      </c>
      <c r="B43" s="220">
        <v>4622.76</v>
      </c>
      <c r="C43" s="220">
        <v>4622.76</v>
      </c>
      <c r="D43" s="220">
        <v>0</v>
      </c>
      <c r="E43" s="221">
        <v>0</v>
      </c>
      <c r="F43" s="222"/>
    </row>
    <row r="44" s="218" customFormat="1" spans="1:6">
      <c r="A44" s="222" t="s">
        <v>461</v>
      </c>
      <c r="B44" s="220">
        <v>17887.4</v>
      </c>
      <c r="C44" s="220">
        <v>18540.2</v>
      </c>
      <c r="D44" s="220">
        <v>652.799999999996</v>
      </c>
      <c r="E44" s="221">
        <v>0.036494962934803</v>
      </c>
      <c r="F44" s="222"/>
    </row>
    <row r="45" s="218" customFormat="1" spans="1:6">
      <c r="A45" s="222" t="s">
        <v>462</v>
      </c>
      <c r="B45" s="220">
        <v>5261</v>
      </c>
      <c r="C45" s="220">
        <v>5453</v>
      </c>
      <c r="D45" s="220">
        <v>192</v>
      </c>
      <c r="E45" s="221">
        <v>0.0364949629348033</v>
      </c>
      <c r="F45" s="222"/>
    </row>
    <row r="46" s="218" customFormat="1" spans="1:6">
      <c r="A46" s="222" t="s">
        <v>463</v>
      </c>
      <c r="B46" s="220">
        <v>12626.4</v>
      </c>
      <c r="C46" s="220">
        <v>13087.2</v>
      </c>
      <c r="D46" s="220">
        <v>460.799999999997</v>
      </c>
      <c r="E46" s="221">
        <v>0.0364949629348031</v>
      </c>
      <c r="F46" s="222"/>
    </row>
    <row r="47" s="218" customFormat="1" spans="1:6">
      <c r="A47" s="222" t="s">
        <v>464</v>
      </c>
      <c r="B47" s="220">
        <v>444</v>
      </c>
      <c r="C47" s="220">
        <v>500</v>
      </c>
      <c r="D47" s="220">
        <v>56</v>
      </c>
      <c r="E47" s="221">
        <v>0.126126126126126</v>
      </c>
      <c r="F47" s="222"/>
    </row>
    <row r="48" s="218" customFormat="1" spans="1:6">
      <c r="A48" s="222" t="s">
        <v>465</v>
      </c>
      <c r="B48" s="220">
        <v>10630.4</v>
      </c>
      <c r="C48" s="220">
        <v>11396.4</v>
      </c>
      <c r="D48" s="220">
        <v>766</v>
      </c>
      <c r="E48" s="221">
        <v>0.0720574954846478</v>
      </c>
      <c r="F48" s="222"/>
    </row>
    <row r="49" s="218" customFormat="1" spans="1:6">
      <c r="A49" s="222" t="s">
        <v>466</v>
      </c>
      <c r="B49" s="220">
        <v>1000</v>
      </c>
      <c r="C49" s="220">
        <v>1000</v>
      </c>
      <c r="D49" s="220">
        <v>0</v>
      </c>
      <c r="E49" s="221">
        <v>0</v>
      </c>
      <c r="F49" s="222"/>
    </row>
    <row r="50" s="218" customFormat="1" ht="27" spans="1:6">
      <c r="A50" s="222" t="s">
        <v>467</v>
      </c>
      <c r="B50" s="220">
        <v>1480</v>
      </c>
      <c r="C50" s="220">
        <v>1480</v>
      </c>
      <c r="D50" s="220">
        <v>0</v>
      </c>
      <c r="E50" s="221">
        <v>0</v>
      </c>
      <c r="F50" s="222"/>
    </row>
    <row r="51" s="218" customFormat="1" spans="1:6">
      <c r="A51" s="222" t="s">
        <v>468</v>
      </c>
      <c r="B51" s="220">
        <v>1000</v>
      </c>
      <c r="C51" s="220">
        <v>1000</v>
      </c>
      <c r="D51" s="220">
        <v>0</v>
      </c>
      <c r="E51" s="221">
        <v>0</v>
      </c>
      <c r="F51" s="222"/>
    </row>
    <row r="52" s="218" customFormat="1" spans="1:6">
      <c r="A52" s="222" t="s">
        <v>469</v>
      </c>
      <c r="B52" s="220">
        <v>7150.4</v>
      </c>
      <c r="C52" s="220">
        <v>7916.4</v>
      </c>
      <c r="D52" s="220">
        <v>766</v>
      </c>
      <c r="E52" s="221">
        <v>0.107126874021034</v>
      </c>
      <c r="F52" s="222"/>
    </row>
  </sheetData>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83"/>
  <sheetViews>
    <sheetView workbookViewId="0">
      <selection activeCell="H82" sqref="H82"/>
    </sheetView>
  </sheetViews>
  <sheetFormatPr defaultColWidth="9" defaultRowHeight="14.25"/>
  <cols>
    <col min="1" max="1" width="9" style="193"/>
    <col min="2" max="2" width="18.2" style="193" customWidth="1"/>
    <col min="3" max="3" width="44.7" style="193" customWidth="1"/>
    <col min="4" max="4" width="29.9" style="193" customWidth="1"/>
    <col min="5" max="5" width="27.9" style="193" customWidth="1"/>
    <col min="6" max="6" width="20.6" style="193" customWidth="1"/>
    <col min="7" max="7" width="22.1" style="193" customWidth="1"/>
    <col min="8" max="8" width="21.5" style="193" customWidth="1"/>
    <col min="9" max="9" width="18.5" style="193" customWidth="1"/>
    <col min="10" max="10" width="16.5" style="193" customWidth="1"/>
    <col min="11" max="257" width="9" style="193"/>
    <col min="258" max="258" width="18.2" style="193" customWidth="1"/>
    <col min="259" max="259" width="44.7" style="193" customWidth="1"/>
    <col min="260" max="260" width="29.9" style="193" customWidth="1"/>
    <col min="261" max="261" width="27.9" style="193" customWidth="1"/>
    <col min="262" max="262" width="20.6" style="193" customWidth="1"/>
    <col min="263" max="263" width="22.1" style="193" customWidth="1"/>
    <col min="264" max="264" width="21.5" style="193" customWidth="1"/>
    <col min="265" max="265" width="18.5" style="193" customWidth="1"/>
    <col min="266" max="266" width="16.5" style="193" customWidth="1"/>
    <col min="267" max="513" width="9" style="193"/>
    <col min="514" max="514" width="18.2" style="193" customWidth="1"/>
    <col min="515" max="515" width="44.7" style="193" customWidth="1"/>
    <col min="516" max="516" width="29.9" style="193" customWidth="1"/>
    <col min="517" max="517" width="27.9" style="193" customWidth="1"/>
    <col min="518" max="518" width="20.6" style="193" customWidth="1"/>
    <col min="519" max="519" width="22.1" style="193" customWidth="1"/>
    <col min="520" max="520" width="21.5" style="193" customWidth="1"/>
    <col min="521" max="521" width="18.5" style="193" customWidth="1"/>
    <col min="522" max="522" width="16.5" style="193" customWidth="1"/>
    <col min="523" max="769" width="9" style="193"/>
    <col min="770" max="770" width="18.2" style="193" customWidth="1"/>
    <col min="771" max="771" width="44.7" style="193" customWidth="1"/>
    <col min="772" max="772" width="29.9" style="193" customWidth="1"/>
    <col min="773" max="773" width="27.9" style="193" customWidth="1"/>
    <col min="774" max="774" width="20.6" style="193" customWidth="1"/>
    <col min="775" max="775" width="22.1" style="193" customWidth="1"/>
    <col min="776" max="776" width="21.5" style="193" customWidth="1"/>
    <col min="777" max="777" width="18.5" style="193" customWidth="1"/>
    <col min="778" max="778" width="16.5" style="193" customWidth="1"/>
    <col min="779" max="1025" width="9" style="193"/>
    <col min="1026" max="1026" width="18.2" style="193" customWidth="1"/>
    <col min="1027" max="1027" width="44.7" style="193" customWidth="1"/>
    <col min="1028" max="1028" width="29.9" style="193" customWidth="1"/>
    <col min="1029" max="1029" width="27.9" style="193" customWidth="1"/>
    <col min="1030" max="1030" width="20.6" style="193" customWidth="1"/>
    <col min="1031" max="1031" width="22.1" style="193" customWidth="1"/>
    <col min="1032" max="1032" width="21.5" style="193" customWidth="1"/>
    <col min="1033" max="1033" width="18.5" style="193" customWidth="1"/>
    <col min="1034" max="1034" width="16.5" style="193" customWidth="1"/>
    <col min="1035" max="1281" width="9" style="193"/>
    <col min="1282" max="1282" width="18.2" style="193" customWidth="1"/>
    <col min="1283" max="1283" width="44.7" style="193" customWidth="1"/>
    <col min="1284" max="1284" width="29.9" style="193" customWidth="1"/>
    <col min="1285" max="1285" width="27.9" style="193" customWidth="1"/>
    <col min="1286" max="1286" width="20.6" style="193" customWidth="1"/>
    <col min="1287" max="1287" width="22.1" style="193" customWidth="1"/>
    <col min="1288" max="1288" width="21.5" style="193" customWidth="1"/>
    <col min="1289" max="1289" width="18.5" style="193" customWidth="1"/>
    <col min="1290" max="1290" width="16.5" style="193" customWidth="1"/>
    <col min="1291" max="1537" width="9" style="193"/>
    <col min="1538" max="1538" width="18.2" style="193" customWidth="1"/>
    <col min="1539" max="1539" width="44.7" style="193" customWidth="1"/>
    <col min="1540" max="1540" width="29.9" style="193" customWidth="1"/>
    <col min="1541" max="1541" width="27.9" style="193" customWidth="1"/>
    <col min="1542" max="1542" width="20.6" style="193" customWidth="1"/>
    <col min="1543" max="1543" width="22.1" style="193" customWidth="1"/>
    <col min="1544" max="1544" width="21.5" style="193" customWidth="1"/>
    <col min="1545" max="1545" width="18.5" style="193" customWidth="1"/>
    <col min="1546" max="1546" width="16.5" style="193" customWidth="1"/>
    <col min="1547" max="1793" width="9" style="193"/>
    <col min="1794" max="1794" width="18.2" style="193" customWidth="1"/>
    <col min="1795" max="1795" width="44.7" style="193" customWidth="1"/>
    <col min="1796" max="1796" width="29.9" style="193" customWidth="1"/>
    <col min="1797" max="1797" width="27.9" style="193" customWidth="1"/>
    <col min="1798" max="1798" width="20.6" style="193" customWidth="1"/>
    <col min="1799" max="1799" width="22.1" style="193" customWidth="1"/>
    <col min="1800" max="1800" width="21.5" style="193" customWidth="1"/>
    <col min="1801" max="1801" width="18.5" style="193" customWidth="1"/>
    <col min="1802" max="1802" width="16.5" style="193" customWidth="1"/>
    <col min="1803" max="2049" width="9" style="193"/>
    <col min="2050" max="2050" width="18.2" style="193" customWidth="1"/>
    <col min="2051" max="2051" width="44.7" style="193" customWidth="1"/>
    <col min="2052" max="2052" width="29.9" style="193" customWidth="1"/>
    <col min="2053" max="2053" width="27.9" style="193" customWidth="1"/>
    <col min="2054" max="2054" width="20.6" style="193" customWidth="1"/>
    <col min="2055" max="2055" width="22.1" style="193" customWidth="1"/>
    <col min="2056" max="2056" width="21.5" style="193" customWidth="1"/>
    <col min="2057" max="2057" width="18.5" style="193" customWidth="1"/>
    <col min="2058" max="2058" width="16.5" style="193" customWidth="1"/>
    <col min="2059" max="2305" width="9" style="193"/>
    <col min="2306" max="2306" width="18.2" style="193" customWidth="1"/>
    <col min="2307" max="2307" width="44.7" style="193" customWidth="1"/>
    <col min="2308" max="2308" width="29.9" style="193" customWidth="1"/>
    <col min="2309" max="2309" width="27.9" style="193" customWidth="1"/>
    <col min="2310" max="2310" width="20.6" style="193" customWidth="1"/>
    <col min="2311" max="2311" width="22.1" style="193" customWidth="1"/>
    <col min="2312" max="2312" width="21.5" style="193" customWidth="1"/>
    <col min="2313" max="2313" width="18.5" style="193" customWidth="1"/>
    <col min="2314" max="2314" width="16.5" style="193" customWidth="1"/>
    <col min="2315" max="2561" width="9" style="193"/>
    <col min="2562" max="2562" width="18.2" style="193" customWidth="1"/>
    <col min="2563" max="2563" width="44.7" style="193" customWidth="1"/>
    <col min="2564" max="2564" width="29.9" style="193" customWidth="1"/>
    <col min="2565" max="2565" width="27.9" style="193" customWidth="1"/>
    <col min="2566" max="2566" width="20.6" style="193" customWidth="1"/>
    <col min="2567" max="2567" width="22.1" style="193" customWidth="1"/>
    <col min="2568" max="2568" width="21.5" style="193" customWidth="1"/>
    <col min="2569" max="2569" width="18.5" style="193" customWidth="1"/>
    <col min="2570" max="2570" width="16.5" style="193" customWidth="1"/>
    <col min="2571" max="2817" width="9" style="193"/>
    <col min="2818" max="2818" width="18.2" style="193" customWidth="1"/>
    <col min="2819" max="2819" width="44.7" style="193" customWidth="1"/>
    <col min="2820" max="2820" width="29.9" style="193" customWidth="1"/>
    <col min="2821" max="2821" width="27.9" style="193" customWidth="1"/>
    <col min="2822" max="2822" width="20.6" style="193" customWidth="1"/>
    <col min="2823" max="2823" width="22.1" style="193" customWidth="1"/>
    <col min="2824" max="2824" width="21.5" style="193" customWidth="1"/>
    <col min="2825" max="2825" width="18.5" style="193" customWidth="1"/>
    <col min="2826" max="2826" width="16.5" style="193" customWidth="1"/>
    <col min="2827" max="3073" width="9" style="193"/>
    <col min="3074" max="3074" width="18.2" style="193" customWidth="1"/>
    <col min="3075" max="3075" width="44.7" style="193" customWidth="1"/>
    <col min="3076" max="3076" width="29.9" style="193" customWidth="1"/>
    <col min="3077" max="3077" width="27.9" style="193" customWidth="1"/>
    <col min="3078" max="3078" width="20.6" style="193" customWidth="1"/>
    <col min="3079" max="3079" width="22.1" style="193" customWidth="1"/>
    <col min="3080" max="3080" width="21.5" style="193" customWidth="1"/>
    <col min="3081" max="3081" width="18.5" style="193" customWidth="1"/>
    <col min="3082" max="3082" width="16.5" style="193" customWidth="1"/>
    <col min="3083" max="3329" width="9" style="193"/>
    <col min="3330" max="3330" width="18.2" style="193" customWidth="1"/>
    <col min="3331" max="3331" width="44.7" style="193" customWidth="1"/>
    <col min="3332" max="3332" width="29.9" style="193" customWidth="1"/>
    <col min="3333" max="3333" width="27.9" style="193" customWidth="1"/>
    <col min="3334" max="3334" width="20.6" style="193" customWidth="1"/>
    <col min="3335" max="3335" width="22.1" style="193" customWidth="1"/>
    <col min="3336" max="3336" width="21.5" style="193" customWidth="1"/>
    <col min="3337" max="3337" width="18.5" style="193" customWidth="1"/>
    <col min="3338" max="3338" width="16.5" style="193" customWidth="1"/>
    <col min="3339" max="3585" width="9" style="193"/>
    <col min="3586" max="3586" width="18.2" style="193" customWidth="1"/>
    <col min="3587" max="3587" width="44.7" style="193" customWidth="1"/>
    <col min="3588" max="3588" width="29.9" style="193" customWidth="1"/>
    <col min="3589" max="3589" width="27.9" style="193" customWidth="1"/>
    <col min="3590" max="3590" width="20.6" style="193" customWidth="1"/>
    <col min="3591" max="3591" width="22.1" style="193" customWidth="1"/>
    <col min="3592" max="3592" width="21.5" style="193" customWidth="1"/>
    <col min="3593" max="3593" width="18.5" style="193" customWidth="1"/>
    <col min="3594" max="3594" width="16.5" style="193" customWidth="1"/>
    <col min="3595" max="3841" width="9" style="193"/>
    <col min="3842" max="3842" width="18.2" style="193" customWidth="1"/>
    <col min="3843" max="3843" width="44.7" style="193" customWidth="1"/>
    <col min="3844" max="3844" width="29.9" style="193" customWidth="1"/>
    <col min="3845" max="3845" width="27.9" style="193" customWidth="1"/>
    <col min="3846" max="3846" width="20.6" style="193" customWidth="1"/>
    <col min="3847" max="3847" width="22.1" style="193" customWidth="1"/>
    <col min="3848" max="3848" width="21.5" style="193" customWidth="1"/>
    <col min="3849" max="3849" width="18.5" style="193" customWidth="1"/>
    <col min="3850" max="3850" width="16.5" style="193" customWidth="1"/>
    <col min="3851" max="4097" width="9" style="193"/>
    <col min="4098" max="4098" width="18.2" style="193" customWidth="1"/>
    <col min="4099" max="4099" width="44.7" style="193" customWidth="1"/>
    <col min="4100" max="4100" width="29.9" style="193" customWidth="1"/>
    <col min="4101" max="4101" width="27.9" style="193" customWidth="1"/>
    <col min="4102" max="4102" width="20.6" style="193" customWidth="1"/>
    <col min="4103" max="4103" width="22.1" style="193" customWidth="1"/>
    <col min="4104" max="4104" width="21.5" style="193" customWidth="1"/>
    <col min="4105" max="4105" width="18.5" style="193" customWidth="1"/>
    <col min="4106" max="4106" width="16.5" style="193" customWidth="1"/>
    <col min="4107" max="4353" width="9" style="193"/>
    <col min="4354" max="4354" width="18.2" style="193" customWidth="1"/>
    <col min="4355" max="4355" width="44.7" style="193" customWidth="1"/>
    <col min="4356" max="4356" width="29.9" style="193" customWidth="1"/>
    <col min="4357" max="4357" width="27.9" style="193" customWidth="1"/>
    <col min="4358" max="4358" width="20.6" style="193" customWidth="1"/>
    <col min="4359" max="4359" width="22.1" style="193" customWidth="1"/>
    <col min="4360" max="4360" width="21.5" style="193" customWidth="1"/>
    <col min="4361" max="4361" width="18.5" style="193" customWidth="1"/>
    <col min="4362" max="4362" width="16.5" style="193" customWidth="1"/>
    <col min="4363" max="4609" width="9" style="193"/>
    <col min="4610" max="4610" width="18.2" style="193" customWidth="1"/>
    <col min="4611" max="4611" width="44.7" style="193" customWidth="1"/>
    <col min="4612" max="4612" width="29.9" style="193" customWidth="1"/>
    <col min="4613" max="4613" width="27.9" style="193" customWidth="1"/>
    <col min="4614" max="4614" width="20.6" style="193" customWidth="1"/>
    <col min="4615" max="4615" width="22.1" style="193" customWidth="1"/>
    <col min="4616" max="4616" width="21.5" style="193" customWidth="1"/>
    <col min="4617" max="4617" width="18.5" style="193" customWidth="1"/>
    <col min="4618" max="4618" width="16.5" style="193" customWidth="1"/>
    <col min="4619" max="4865" width="9" style="193"/>
    <col min="4866" max="4866" width="18.2" style="193" customWidth="1"/>
    <col min="4867" max="4867" width="44.7" style="193" customWidth="1"/>
    <col min="4868" max="4868" width="29.9" style="193" customWidth="1"/>
    <col min="4869" max="4869" width="27.9" style="193" customWidth="1"/>
    <col min="4870" max="4870" width="20.6" style="193" customWidth="1"/>
    <col min="4871" max="4871" width="22.1" style="193" customWidth="1"/>
    <col min="4872" max="4872" width="21.5" style="193" customWidth="1"/>
    <col min="4873" max="4873" width="18.5" style="193" customWidth="1"/>
    <col min="4874" max="4874" width="16.5" style="193" customWidth="1"/>
    <col min="4875" max="5121" width="9" style="193"/>
    <col min="5122" max="5122" width="18.2" style="193" customWidth="1"/>
    <col min="5123" max="5123" width="44.7" style="193" customWidth="1"/>
    <col min="5124" max="5124" width="29.9" style="193" customWidth="1"/>
    <col min="5125" max="5125" width="27.9" style="193" customWidth="1"/>
    <col min="5126" max="5126" width="20.6" style="193" customWidth="1"/>
    <col min="5127" max="5127" width="22.1" style="193" customWidth="1"/>
    <col min="5128" max="5128" width="21.5" style="193" customWidth="1"/>
    <col min="5129" max="5129" width="18.5" style="193" customWidth="1"/>
    <col min="5130" max="5130" width="16.5" style="193" customWidth="1"/>
    <col min="5131" max="5377" width="9" style="193"/>
    <col min="5378" max="5378" width="18.2" style="193" customWidth="1"/>
    <col min="5379" max="5379" width="44.7" style="193" customWidth="1"/>
    <col min="5380" max="5380" width="29.9" style="193" customWidth="1"/>
    <col min="5381" max="5381" width="27.9" style="193" customWidth="1"/>
    <col min="5382" max="5382" width="20.6" style="193" customWidth="1"/>
    <col min="5383" max="5383" width="22.1" style="193" customWidth="1"/>
    <col min="5384" max="5384" width="21.5" style="193" customWidth="1"/>
    <col min="5385" max="5385" width="18.5" style="193" customWidth="1"/>
    <col min="5386" max="5386" width="16.5" style="193" customWidth="1"/>
    <col min="5387" max="5633" width="9" style="193"/>
    <col min="5634" max="5634" width="18.2" style="193" customWidth="1"/>
    <col min="5635" max="5635" width="44.7" style="193" customWidth="1"/>
    <col min="5636" max="5636" width="29.9" style="193" customWidth="1"/>
    <col min="5637" max="5637" width="27.9" style="193" customWidth="1"/>
    <col min="5638" max="5638" width="20.6" style="193" customWidth="1"/>
    <col min="5639" max="5639" width="22.1" style="193" customWidth="1"/>
    <col min="5640" max="5640" width="21.5" style="193" customWidth="1"/>
    <col min="5641" max="5641" width="18.5" style="193" customWidth="1"/>
    <col min="5642" max="5642" width="16.5" style="193" customWidth="1"/>
    <col min="5643" max="5889" width="9" style="193"/>
    <col min="5890" max="5890" width="18.2" style="193" customWidth="1"/>
    <col min="5891" max="5891" width="44.7" style="193" customWidth="1"/>
    <col min="5892" max="5892" width="29.9" style="193" customWidth="1"/>
    <col min="5893" max="5893" width="27.9" style="193" customWidth="1"/>
    <col min="5894" max="5894" width="20.6" style="193" customWidth="1"/>
    <col min="5895" max="5895" width="22.1" style="193" customWidth="1"/>
    <col min="5896" max="5896" width="21.5" style="193" customWidth="1"/>
    <col min="5897" max="5897" width="18.5" style="193" customWidth="1"/>
    <col min="5898" max="5898" width="16.5" style="193" customWidth="1"/>
    <col min="5899" max="6145" width="9" style="193"/>
    <col min="6146" max="6146" width="18.2" style="193" customWidth="1"/>
    <col min="6147" max="6147" width="44.7" style="193" customWidth="1"/>
    <col min="6148" max="6148" width="29.9" style="193" customWidth="1"/>
    <col min="6149" max="6149" width="27.9" style="193" customWidth="1"/>
    <col min="6150" max="6150" width="20.6" style="193" customWidth="1"/>
    <col min="6151" max="6151" width="22.1" style="193" customWidth="1"/>
    <col min="6152" max="6152" width="21.5" style="193" customWidth="1"/>
    <col min="6153" max="6153" width="18.5" style="193" customWidth="1"/>
    <col min="6154" max="6154" width="16.5" style="193" customWidth="1"/>
    <col min="6155" max="6401" width="9" style="193"/>
    <col min="6402" max="6402" width="18.2" style="193" customWidth="1"/>
    <col min="6403" max="6403" width="44.7" style="193" customWidth="1"/>
    <col min="6404" max="6404" width="29.9" style="193" customWidth="1"/>
    <col min="6405" max="6405" width="27.9" style="193" customWidth="1"/>
    <col min="6406" max="6406" width="20.6" style="193" customWidth="1"/>
    <col min="6407" max="6407" width="22.1" style="193" customWidth="1"/>
    <col min="6408" max="6408" width="21.5" style="193" customWidth="1"/>
    <col min="6409" max="6409" width="18.5" style="193" customWidth="1"/>
    <col min="6410" max="6410" width="16.5" style="193" customWidth="1"/>
    <col min="6411" max="6657" width="9" style="193"/>
    <col min="6658" max="6658" width="18.2" style="193" customWidth="1"/>
    <col min="6659" max="6659" width="44.7" style="193" customWidth="1"/>
    <col min="6660" max="6660" width="29.9" style="193" customWidth="1"/>
    <col min="6661" max="6661" width="27.9" style="193" customWidth="1"/>
    <col min="6662" max="6662" width="20.6" style="193" customWidth="1"/>
    <col min="6663" max="6663" width="22.1" style="193" customWidth="1"/>
    <col min="6664" max="6664" width="21.5" style="193" customWidth="1"/>
    <col min="6665" max="6665" width="18.5" style="193" customWidth="1"/>
    <col min="6666" max="6666" width="16.5" style="193" customWidth="1"/>
    <col min="6667" max="6913" width="9" style="193"/>
    <col min="6914" max="6914" width="18.2" style="193" customWidth="1"/>
    <col min="6915" max="6915" width="44.7" style="193" customWidth="1"/>
    <col min="6916" max="6916" width="29.9" style="193" customWidth="1"/>
    <col min="6917" max="6917" width="27.9" style="193" customWidth="1"/>
    <col min="6918" max="6918" width="20.6" style="193" customWidth="1"/>
    <col min="6919" max="6919" width="22.1" style="193" customWidth="1"/>
    <col min="6920" max="6920" width="21.5" style="193" customWidth="1"/>
    <col min="6921" max="6921" width="18.5" style="193" customWidth="1"/>
    <col min="6922" max="6922" width="16.5" style="193" customWidth="1"/>
    <col min="6923" max="7169" width="9" style="193"/>
    <col min="7170" max="7170" width="18.2" style="193" customWidth="1"/>
    <col min="7171" max="7171" width="44.7" style="193" customWidth="1"/>
    <col min="7172" max="7172" width="29.9" style="193" customWidth="1"/>
    <col min="7173" max="7173" width="27.9" style="193" customWidth="1"/>
    <col min="7174" max="7174" width="20.6" style="193" customWidth="1"/>
    <col min="7175" max="7175" width="22.1" style="193" customWidth="1"/>
    <col min="7176" max="7176" width="21.5" style="193" customWidth="1"/>
    <col min="7177" max="7177" width="18.5" style="193" customWidth="1"/>
    <col min="7178" max="7178" width="16.5" style="193" customWidth="1"/>
    <col min="7179" max="7425" width="9" style="193"/>
    <col min="7426" max="7426" width="18.2" style="193" customWidth="1"/>
    <col min="7427" max="7427" width="44.7" style="193" customWidth="1"/>
    <col min="7428" max="7428" width="29.9" style="193" customWidth="1"/>
    <col min="7429" max="7429" width="27.9" style="193" customWidth="1"/>
    <col min="7430" max="7430" width="20.6" style="193" customWidth="1"/>
    <col min="7431" max="7431" width="22.1" style="193" customWidth="1"/>
    <col min="7432" max="7432" width="21.5" style="193" customWidth="1"/>
    <col min="7433" max="7433" width="18.5" style="193" customWidth="1"/>
    <col min="7434" max="7434" width="16.5" style="193" customWidth="1"/>
    <col min="7435" max="7681" width="9" style="193"/>
    <col min="7682" max="7682" width="18.2" style="193" customWidth="1"/>
    <col min="7683" max="7683" width="44.7" style="193" customWidth="1"/>
    <col min="7684" max="7684" width="29.9" style="193" customWidth="1"/>
    <col min="7685" max="7685" width="27.9" style="193" customWidth="1"/>
    <col min="7686" max="7686" width="20.6" style="193" customWidth="1"/>
    <col min="7687" max="7687" width="22.1" style="193" customWidth="1"/>
    <col min="7688" max="7688" width="21.5" style="193" customWidth="1"/>
    <col min="7689" max="7689" width="18.5" style="193" customWidth="1"/>
    <col min="7690" max="7690" width="16.5" style="193" customWidth="1"/>
    <col min="7691" max="7937" width="9" style="193"/>
    <col min="7938" max="7938" width="18.2" style="193" customWidth="1"/>
    <col min="7939" max="7939" width="44.7" style="193" customWidth="1"/>
    <col min="7940" max="7940" width="29.9" style="193" customWidth="1"/>
    <col min="7941" max="7941" width="27.9" style="193" customWidth="1"/>
    <col min="7942" max="7942" width="20.6" style="193" customWidth="1"/>
    <col min="7943" max="7943" width="22.1" style="193" customWidth="1"/>
    <col min="7944" max="7944" width="21.5" style="193" customWidth="1"/>
    <col min="7945" max="7945" width="18.5" style="193" customWidth="1"/>
    <col min="7946" max="7946" width="16.5" style="193" customWidth="1"/>
    <col min="7947" max="8193" width="9" style="193"/>
    <col min="8194" max="8194" width="18.2" style="193" customWidth="1"/>
    <col min="8195" max="8195" width="44.7" style="193" customWidth="1"/>
    <col min="8196" max="8196" width="29.9" style="193" customWidth="1"/>
    <col min="8197" max="8197" width="27.9" style="193" customWidth="1"/>
    <col min="8198" max="8198" width="20.6" style="193" customWidth="1"/>
    <col min="8199" max="8199" width="22.1" style="193" customWidth="1"/>
    <col min="8200" max="8200" width="21.5" style="193" customWidth="1"/>
    <col min="8201" max="8201" width="18.5" style="193" customWidth="1"/>
    <col min="8202" max="8202" width="16.5" style="193" customWidth="1"/>
    <col min="8203" max="8449" width="9" style="193"/>
    <col min="8450" max="8450" width="18.2" style="193" customWidth="1"/>
    <col min="8451" max="8451" width="44.7" style="193" customWidth="1"/>
    <col min="8452" max="8452" width="29.9" style="193" customWidth="1"/>
    <col min="8453" max="8453" width="27.9" style="193" customWidth="1"/>
    <col min="8454" max="8454" width="20.6" style="193" customWidth="1"/>
    <col min="8455" max="8455" width="22.1" style="193" customWidth="1"/>
    <col min="8456" max="8456" width="21.5" style="193" customWidth="1"/>
    <col min="8457" max="8457" width="18.5" style="193" customWidth="1"/>
    <col min="8458" max="8458" width="16.5" style="193" customWidth="1"/>
    <col min="8459" max="8705" width="9" style="193"/>
    <col min="8706" max="8706" width="18.2" style="193" customWidth="1"/>
    <col min="8707" max="8707" width="44.7" style="193" customWidth="1"/>
    <col min="8708" max="8708" width="29.9" style="193" customWidth="1"/>
    <col min="8709" max="8709" width="27.9" style="193" customWidth="1"/>
    <col min="8710" max="8710" width="20.6" style="193" customWidth="1"/>
    <col min="8711" max="8711" width="22.1" style="193" customWidth="1"/>
    <col min="8712" max="8712" width="21.5" style="193" customWidth="1"/>
    <col min="8713" max="8713" width="18.5" style="193" customWidth="1"/>
    <col min="8714" max="8714" width="16.5" style="193" customWidth="1"/>
    <col min="8715" max="8961" width="9" style="193"/>
    <col min="8962" max="8962" width="18.2" style="193" customWidth="1"/>
    <col min="8963" max="8963" width="44.7" style="193" customWidth="1"/>
    <col min="8964" max="8964" width="29.9" style="193" customWidth="1"/>
    <col min="8965" max="8965" width="27.9" style="193" customWidth="1"/>
    <col min="8966" max="8966" width="20.6" style="193" customWidth="1"/>
    <col min="8967" max="8967" width="22.1" style="193" customWidth="1"/>
    <col min="8968" max="8968" width="21.5" style="193" customWidth="1"/>
    <col min="8969" max="8969" width="18.5" style="193" customWidth="1"/>
    <col min="8970" max="8970" width="16.5" style="193" customWidth="1"/>
    <col min="8971" max="9217" width="9" style="193"/>
    <col min="9218" max="9218" width="18.2" style="193" customWidth="1"/>
    <col min="9219" max="9219" width="44.7" style="193" customWidth="1"/>
    <col min="9220" max="9220" width="29.9" style="193" customWidth="1"/>
    <col min="9221" max="9221" width="27.9" style="193" customWidth="1"/>
    <col min="9222" max="9222" width="20.6" style="193" customWidth="1"/>
    <col min="9223" max="9223" width="22.1" style="193" customWidth="1"/>
    <col min="9224" max="9224" width="21.5" style="193" customWidth="1"/>
    <col min="9225" max="9225" width="18.5" style="193" customWidth="1"/>
    <col min="9226" max="9226" width="16.5" style="193" customWidth="1"/>
    <col min="9227" max="9473" width="9" style="193"/>
    <col min="9474" max="9474" width="18.2" style="193" customWidth="1"/>
    <col min="9475" max="9475" width="44.7" style="193" customWidth="1"/>
    <col min="9476" max="9476" width="29.9" style="193" customWidth="1"/>
    <col min="9477" max="9477" width="27.9" style="193" customWidth="1"/>
    <col min="9478" max="9478" width="20.6" style="193" customWidth="1"/>
    <col min="9479" max="9479" width="22.1" style="193" customWidth="1"/>
    <col min="9480" max="9480" width="21.5" style="193" customWidth="1"/>
    <col min="9481" max="9481" width="18.5" style="193" customWidth="1"/>
    <col min="9482" max="9482" width="16.5" style="193" customWidth="1"/>
    <col min="9483" max="9729" width="9" style="193"/>
    <col min="9730" max="9730" width="18.2" style="193" customWidth="1"/>
    <col min="9731" max="9731" width="44.7" style="193" customWidth="1"/>
    <col min="9732" max="9732" width="29.9" style="193" customWidth="1"/>
    <col min="9733" max="9733" width="27.9" style="193" customWidth="1"/>
    <col min="9734" max="9734" width="20.6" style="193" customWidth="1"/>
    <col min="9735" max="9735" width="22.1" style="193" customWidth="1"/>
    <col min="9736" max="9736" width="21.5" style="193" customWidth="1"/>
    <col min="9737" max="9737" width="18.5" style="193" customWidth="1"/>
    <col min="9738" max="9738" width="16.5" style="193" customWidth="1"/>
    <col min="9739" max="9985" width="9" style="193"/>
    <col min="9986" max="9986" width="18.2" style="193" customWidth="1"/>
    <col min="9987" max="9987" width="44.7" style="193" customWidth="1"/>
    <col min="9988" max="9988" width="29.9" style="193" customWidth="1"/>
    <col min="9989" max="9989" width="27.9" style="193" customWidth="1"/>
    <col min="9990" max="9990" width="20.6" style="193" customWidth="1"/>
    <col min="9991" max="9991" width="22.1" style="193" customWidth="1"/>
    <col min="9992" max="9992" width="21.5" style="193" customWidth="1"/>
    <col min="9993" max="9993" width="18.5" style="193" customWidth="1"/>
    <col min="9994" max="9994" width="16.5" style="193" customWidth="1"/>
    <col min="9995" max="10241" width="9" style="193"/>
    <col min="10242" max="10242" width="18.2" style="193" customWidth="1"/>
    <col min="10243" max="10243" width="44.7" style="193" customWidth="1"/>
    <col min="10244" max="10244" width="29.9" style="193" customWidth="1"/>
    <col min="10245" max="10245" width="27.9" style="193" customWidth="1"/>
    <col min="10246" max="10246" width="20.6" style="193" customWidth="1"/>
    <col min="10247" max="10247" width="22.1" style="193" customWidth="1"/>
    <col min="10248" max="10248" width="21.5" style="193" customWidth="1"/>
    <col min="10249" max="10249" width="18.5" style="193" customWidth="1"/>
    <col min="10250" max="10250" width="16.5" style="193" customWidth="1"/>
    <col min="10251" max="10497" width="9" style="193"/>
    <col min="10498" max="10498" width="18.2" style="193" customWidth="1"/>
    <col min="10499" max="10499" width="44.7" style="193" customWidth="1"/>
    <col min="10500" max="10500" width="29.9" style="193" customWidth="1"/>
    <col min="10501" max="10501" width="27.9" style="193" customWidth="1"/>
    <col min="10502" max="10502" width="20.6" style="193" customWidth="1"/>
    <col min="10503" max="10503" width="22.1" style="193" customWidth="1"/>
    <col min="10504" max="10504" width="21.5" style="193" customWidth="1"/>
    <col min="10505" max="10505" width="18.5" style="193" customWidth="1"/>
    <col min="10506" max="10506" width="16.5" style="193" customWidth="1"/>
    <col min="10507" max="10753" width="9" style="193"/>
    <col min="10754" max="10754" width="18.2" style="193" customWidth="1"/>
    <col min="10755" max="10755" width="44.7" style="193" customWidth="1"/>
    <col min="10756" max="10756" width="29.9" style="193" customWidth="1"/>
    <col min="10757" max="10757" width="27.9" style="193" customWidth="1"/>
    <col min="10758" max="10758" width="20.6" style="193" customWidth="1"/>
    <col min="10759" max="10759" width="22.1" style="193" customWidth="1"/>
    <col min="10760" max="10760" width="21.5" style="193" customWidth="1"/>
    <col min="10761" max="10761" width="18.5" style="193" customWidth="1"/>
    <col min="10762" max="10762" width="16.5" style="193" customWidth="1"/>
    <col min="10763" max="11009" width="9" style="193"/>
    <col min="11010" max="11010" width="18.2" style="193" customWidth="1"/>
    <col min="11011" max="11011" width="44.7" style="193" customWidth="1"/>
    <col min="11012" max="11012" width="29.9" style="193" customWidth="1"/>
    <col min="11013" max="11013" width="27.9" style="193" customWidth="1"/>
    <col min="11014" max="11014" width="20.6" style="193" customWidth="1"/>
    <col min="11015" max="11015" width="22.1" style="193" customWidth="1"/>
    <col min="11016" max="11016" width="21.5" style="193" customWidth="1"/>
    <col min="11017" max="11017" width="18.5" style="193" customWidth="1"/>
    <col min="11018" max="11018" width="16.5" style="193" customWidth="1"/>
    <col min="11019" max="11265" width="9" style="193"/>
    <col min="11266" max="11266" width="18.2" style="193" customWidth="1"/>
    <col min="11267" max="11267" width="44.7" style="193" customWidth="1"/>
    <col min="11268" max="11268" width="29.9" style="193" customWidth="1"/>
    <col min="11269" max="11269" width="27.9" style="193" customWidth="1"/>
    <col min="11270" max="11270" width="20.6" style="193" customWidth="1"/>
    <col min="11271" max="11271" width="22.1" style="193" customWidth="1"/>
    <col min="11272" max="11272" width="21.5" style="193" customWidth="1"/>
    <col min="11273" max="11273" width="18.5" style="193" customWidth="1"/>
    <col min="11274" max="11274" width="16.5" style="193" customWidth="1"/>
    <col min="11275" max="11521" width="9" style="193"/>
    <col min="11522" max="11522" width="18.2" style="193" customWidth="1"/>
    <col min="11523" max="11523" width="44.7" style="193" customWidth="1"/>
    <col min="11524" max="11524" width="29.9" style="193" customWidth="1"/>
    <col min="11525" max="11525" width="27.9" style="193" customWidth="1"/>
    <col min="11526" max="11526" width="20.6" style="193" customWidth="1"/>
    <col min="11527" max="11527" width="22.1" style="193" customWidth="1"/>
    <col min="11528" max="11528" width="21.5" style="193" customWidth="1"/>
    <col min="11529" max="11529" width="18.5" style="193" customWidth="1"/>
    <col min="11530" max="11530" width="16.5" style="193" customWidth="1"/>
    <col min="11531" max="11777" width="9" style="193"/>
    <col min="11778" max="11778" width="18.2" style="193" customWidth="1"/>
    <col min="11779" max="11779" width="44.7" style="193" customWidth="1"/>
    <col min="11780" max="11780" width="29.9" style="193" customWidth="1"/>
    <col min="11781" max="11781" width="27.9" style="193" customWidth="1"/>
    <col min="11782" max="11782" width="20.6" style="193" customWidth="1"/>
    <col min="11783" max="11783" width="22.1" style="193" customWidth="1"/>
    <col min="11784" max="11784" width="21.5" style="193" customWidth="1"/>
    <col min="11785" max="11785" width="18.5" style="193" customWidth="1"/>
    <col min="11786" max="11786" width="16.5" style="193" customWidth="1"/>
    <col min="11787" max="12033" width="9" style="193"/>
    <col min="12034" max="12034" width="18.2" style="193" customWidth="1"/>
    <col min="12035" max="12035" width="44.7" style="193" customWidth="1"/>
    <col min="12036" max="12036" width="29.9" style="193" customWidth="1"/>
    <col min="12037" max="12037" width="27.9" style="193" customWidth="1"/>
    <col min="12038" max="12038" width="20.6" style="193" customWidth="1"/>
    <col min="12039" max="12039" width="22.1" style="193" customWidth="1"/>
    <col min="12040" max="12040" width="21.5" style="193" customWidth="1"/>
    <col min="12041" max="12041" width="18.5" style="193" customWidth="1"/>
    <col min="12042" max="12042" width="16.5" style="193" customWidth="1"/>
    <col min="12043" max="12289" width="9" style="193"/>
    <col min="12290" max="12290" width="18.2" style="193" customWidth="1"/>
    <col min="12291" max="12291" width="44.7" style="193" customWidth="1"/>
    <col min="12292" max="12292" width="29.9" style="193" customWidth="1"/>
    <col min="12293" max="12293" width="27.9" style="193" customWidth="1"/>
    <col min="12294" max="12294" width="20.6" style="193" customWidth="1"/>
    <col min="12295" max="12295" width="22.1" style="193" customWidth="1"/>
    <col min="12296" max="12296" width="21.5" style="193" customWidth="1"/>
    <col min="12297" max="12297" width="18.5" style="193" customWidth="1"/>
    <col min="12298" max="12298" width="16.5" style="193" customWidth="1"/>
    <col min="12299" max="12545" width="9" style="193"/>
    <col min="12546" max="12546" width="18.2" style="193" customWidth="1"/>
    <col min="12547" max="12547" width="44.7" style="193" customWidth="1"/>
    <col min="12548" max="12548" width="29.9" style="193" customWidth="1"/>
    <col min="12549" max="12549" width="27.9" style="193" customWidth="1"/>
    <col min="12550" max="12550" width="20.6" style="193" customWidth="1"/>
    <col min="12551" max="12551" width="22.1" style="193" customWidth="1"/>
    <col min="12552" max="12552" width="21.5" style="193" customWidth="1"/>
    <col min="12553" max="12553" width="18.5" style="193" customWidth="1"/>
    <col min="12554" max="12554" width="16.5" style="193" customWidth="1"/>
    <col min="12555" max="12801" width="9" style="193"/>
    <col min="12802" max="12802" width="18.2" style="193" customWidth="1"/>
    <col min="12803" max="12803" width="44.7" style="193" customWidth="1"/>
    <col min="12804" max="12804" width="29.9" style="193" customWidth="1"/>
    <col min="12805" max="12805" width="27.9" style="193" customWidth="1"/>
    <col min="12806" max="12806" width="20.6" style="193" customWidth="1"/>
    <col min="12807" max="12807" width="22.1" style="193" customWidth="1"/>
    <col min="12808" max="12808" width="21.5" style="193" customWidth="1"/>
    <col min="12809" max="12809" width="18.5" style="193" customWidth="1"/>
    <col min="12810" max="12810" width="16.5" style="193" customWidth="1"/>
    <col min="12811" max="13057" width="9" style="193"/>
    <col min="13058" max="13058" width="18.2" style="193" customWidth="1"/>
    <col min="13059" max="13059" width="44.7" style="193" customWidth="1"/>
    <col min="13060" max="13060" width="29.9" style="193" customWidth="1"/>
    <col min="13061" max="13061" width="27.9" style="193" customWidth="1"/>
    <col min="13062" max="13062" width="20.6" style="193" customWidth="1"/>
    <col min="13063" max="13063" width="22.1" style="193" customWidth="1"/>
    <col min="13064" max="13064" width="21.5" style="193" customWidth="1"/>
    <col min="13065" max="13065" width="18.5" style="193" customWidth="1"/>
    <col min="13066" max="13066" width="16.5" style="193" customWidth="1"/>
    <col min="13067" max="13313" width="9" style="193"/>
    <col min="13314" max="13314" width="18.2" style="193" customWidth="1"/>
    <col min="13315" max="13315" width="44.7" style="193" customWidth="1"/>
    <col min="13316" max="13316" width="29.9" style="193" customWidth="1"/>
    <col min="13317" max="13317" width="27.9" style="193" customWidth="1"/>
    <col min="13318" max="13318" width="20.6" style="193" customWidth="1"/>
    <col min="13319" max="13319" width="22.1" style="193" customWidth="1"/>
    <col min="13320" max="13320" width="21.5" style="193" customWidth="1"/>
    <col min="13321" max="13321" width="18.5" style="193" customWidth="1"/>
    <col min="13322" max="13322" width="16.5" style="193" customWidth="1"/>
    <col min="13323" max="13569" width="9" style="193"/>
    <col min="13570" max="13570" width="18.2" style="193" customWidth="1"/>
    <col min="13571" max="13571" width="44.7" style="193" customWidth="1"/>
    <col min="13572" max="13572" width="29.9" style="193" customWidth="1"/>
    <col min="13573" max="13573" width="27.9" style="193" customWidth="1"/>
    <col min="13574" max="13574" width="20.6" style="193" customWidth="1"/>
    <col min="13575" max="13575" width="22.1" style="193" customWidth="1"/>
    <col min="13576" max="13576" width="21.5" style="193" customWidth="1"/>
    <col min="13577" max="13577" width="18.5" style="193" customWidth="1"/>
    <col min="13578" max="13578" width="16.5" style="193" customWidth="1"/>
    <col min="13579" max="13825" width="9" style="193"/>
    <col min="13826" max="13826" width="18.2" style="193" customWidth="1"/>
    <col min="13827" max="13827" width="44.7" style="193" customWidth="1"/>
    <col min="13828" max="13828" width="29.9" style="193" customWidth="1"/>
    <col min="13829" max="13829" width="27.9" style="193" customWidth="1"/>
    <col min="13830" max="13830" width="20.6" style="193" customWidth="1"/>
    <col min="13831" max="13831" width="22.1" style="193" customWidth="1"/>
    <col min="13832" max="13832" width="21.5" style="193" customWidth="1"/>
    <col min="13833" max="13833" width="18.5" style="193" customWidth="1"/>
    <col min="13834" max="13834" width="16.5" style="193" customWidth="1"/>
    <col min="13835" max="14081" width="9" style="193"/>
    <col min="14082" max="14082" width="18.2" style="193" customWidth="1"/>
    <col min="14083" max="14083" width="44.7" style="193" customWidth="1"/>
    <col min="14084" max="14084" width="29.9" style="193" customWidth="1"/>
    <col min="14085" max="14085" width="27.9" style="193" customWidth="1"/>
    <col min="14086" max="14086" width="20.6" style="193" customWidth="1"/>
    <col min="14087" max="14087" width="22.1" style="193" customWidth="1"/>
    <col min="14088" max="14088" width="21.5" style="193" customWidth="1"/>
    <col min="14089" max="14089" width="18.5" style="193" customWidth="1"/>
    <col min="14090" max="14090" width="16.5" style="193" customWidth="1"/>
    <col min="14091" max="14337" width="9" style="193"/>
    <col min="14338" max="14338" width="18.2" style="193" customWidth="1"/>
    <col min="14339" max="14339" width="44.7" style="193" customWidth="1"/>
    <col min="14340" max="14340" width="29.9" style="193" customWidth="1"/>
    <col min="14341" max="14341" width="27.9" style="193" customWidth="1"/>
    <col min="14342" max="14342" width="20.6" style="193" customWidth="1"/>
    <col min="14343" max="14343" width="22.1" style="193" customWidth="1"/>
    <col min="14344" max="14344" width="21.5" style="193" customWidth="1"/>
    <col min="14345" max="14345" width="18.5" style="193" customWidth="1"/>
    <col min="14346" max="14346" width="16.5" style="193" customWidth="1"/>
    <col min="14347" max="14593" width="9" style="193"/>
    <col min="14594" max="14594" width="18.2" style="193" customWidth="1"/>
    <col min="14595" max="14595" width="44.7" style="193" customWidth="1"/>
    <col min="14596" max="14596" width="29.9" style="193" customWidth="1"/>
    <col min="14597" max="14597" width="27.9" style="193" customWidth="1"/>
    <col min="14598" max="14598" width="20.6" style="193" customWidth="1"/>
    <col min="14599" max="14599" width="22.1" style="193" customWidth="1"/>
    <col min="14600" max="14600" width="21.5" style="193" customWidth="1"/>
    <col min="14601" max="14601" width="18.5" style="193" customWidth="1"/>
    <col min="14602" max="14602" width="16.5" style="193" customWidth="1"/>
    <col min="14603" max="14849" width="9" style="193"/>
    <col min="14850" max="14850" width="18.2" style="193" customWidth="1"/>
    <col min="14851" max="14851" width="44.7" style="193" customWidth="1"/>
    <col min="14852" max="14852" width="29.9" style="193" customWidth="1"/>
    <col min="14853" max="14853" width="27.9" style="193" customWidth="1"/>
    <col min="14854" max="14854" width="20.6" style="193" customWidth="1"/>
    <col min="14855" max="14855" width="22.1" style="193" customWidth="1"/>
    <col min="14856" max="14856" width="21.5" style="193" customWidth="1"/>
    <col min="14857" max="14857" width="18.5" style="193" customWidth="1"/>
    <col min="14858" max="14858" width="16.5" style="193" customWidth="1"/>
    <col min="14859" max="15105" width="9" style="193"/>
    <col min="15106" max="15106" width="18.2" style="193" customWidth="1"/>
    <col min="15107" max="15107" width="44.7" style="193" customWidth="1"/>
    <col min="15108" max="15108" width="29.9" style="193" customWidth="1"/>
    <col min="15109" max="15109" width="27.9" style="193" customWidth="1"/>
    <col min="15110" max="15110" width="20.6" style="193" customWidth="1"/>
    <col min="15111" max="15111" width="22.1" style="193" customWidth="1"/>
    <col min="15112" max="15112" width="21.5" style="193" customWidth="1"/>
    <col min="15113" max="15113" width="18.5" style="193" customWidth="1"/>
    <col min="15114" max="15114" width="16.5" style="193" customWidth="1"/>
    <col min="15115" max="15361" width="9" style="193"/>
    <col min="15362" max="15362" width="18.2" style="193" customWidth="1"/>
    <col min="15363" max="15363" width="44.7" style="193" customWidth="1"/>
    <col min="15364" max="15364" width="29.9" style="193" customWidth="1"/>
    <col min="15365" max="15365" width="27.9" style="193" customWidth="1"/>
    <col min="15366" max="15366" width="20.6" style="193" customWidth="1"/>
    <col min="15367" max="15367" width="22.1" style="193" customWidth="1"/>
    <col min="15368" max="15368" width="21.5" style="193" customWidth="1"/>
    <col min="15369" max="15369" width="18.5" style="193" customWidth="1"/>
    <col min="15370" max="15370" width="16.5" style="193" customWidth="1"/>
    <col min="15371" max="15617" width="9" style="193"/>
    <col min="15618" max="15618" width="18.2" style="193" customWidth="1"/>
    <col min="15619" max="15619" width="44.7" style="193" customWidth="1"/>
    <col min="15620" max="15620" width="29.9" style="193" customWidth="1"/>
    <col min="15621" max="15621" width="27.9" style="193" customWidth="1"/>
    <col min="15622" max="15622" width="20.6" style="193" customWidth="1"/>
    <col min="15623" max="15623" width="22.1" style="193" customWidth="1"/>
    <col min="15624" max="15624" width="21.5" style="193" customWidth="1"/>
    <col min="15625" max="15625" width="18.5" style="193" customWidth="1"/>
    <col min="15626" max="15626" width="16.5" style="193" customWidth="1"/>
    <col min="15627" max="15873" width="9" style="193"/>
    <col min="15874" max="15874" width="18.2" style="193" customWidth="1"/>
    <col min="15875" max="15875" width="44.7" style="193" customWidth="1"/>
    <col min="15876" max="15876" width="29.9" style="193" customWidth="1"/>
    <col min="15877" max="15877" width="27.9" style="193" customWidth="1"/>
    <col min="15878" max="15878" width="20.6" style="193" customWidth="1"/>
    <col min="15879" max="15879" width="22.1" style="193" customWidth="1"/>
    <col min="15880" max="15880" width="21.5" style="193" customWidth="1"/>
    <col min="15881" max="15881" width="18.5" style="193" customWidth="1"/>
    <col min="15882" max="15882" width="16.5" style="193" customWidth="1"/>
    <col min="15883" max="16129" width="9" style="193"/>
    <col min="16130" max="16130" width="18.2" style="193" customWidth="1"/>
    <col min="16131" max="16131" width="44.7" style="193" customWidth="1"/>
    <col min="16132" max="16132" width="29.9" style="193" customWidth="1"/>
    <col min="16133" max="16133" width="27.9" style="193" customWidth="1"/>
    <col min="16134" max="16134" width="20.6" style="193" customWidth="1"/>
    <col min="16135" max="16135" width="22.1" style="193" customWidth="1"/>
    <col min="16136" max="16136" width="21.5" style="193" customWidth="1"/>
    <col min="16137" max="16137" width="18.5" style="193" customWidth="1"/>
    <col min="16138" max="16138" width="16.5" style="193" customWidth="1"/>
    <col min="16139" max="16384" width="9" style="193"/>
  </cols>
  <sheetData>
    <row r="1" ht="32.25" customHeight="1"/>
    <row r="2" ht="33" customHeight="1" spans="3:10">
      <c r="C2" s="194" t="s">
        <v>110</v>
      </c>
      <c r="D2" s="194" t="s">
        <v>470</v>
      </c>
      <c r="E2" s="194" t="s">
        <v>471</v>
      </c>
      <c r="F2" s="194" t="s">
        <v>472</v>
      </c>
      <c r="G2" s="194" t="s">
        <v>473</v>
      </c>
      <c r="H2" s="194" t="s">
        <v>474</v>
      </c>
      <c r="I2" s="213" t="s">
        <v>475</v>
      </c>
      <c r="J2" s="213" t="s">
        <v>476</v>
      </c>
    </row>
    <row r="3" ht="24.75" customHeight="1" spans="3:10">
      <c r="C3" s="195" t="s">
        <v>477</v>
      </c>
      <c r="D3" s="196">
        <v>119.78</v>
      </c>
      <c r="E3" s="197">
        <f t="shared" ref="E3:E7" si="0">D3*0.05</f>
        <v>5.989</v>
      </c>
      <c r="F3" s="198">
        <v>6.2</v>
      </c>
      <c r="G3" s="199">
        <f t="shared" ref="G3:G7" si="1">F3-E3</f>
        <v>0.210999999999999</v>
      </c>
      <c r="H3" s="199"/>
      <c r="I3" s="199"/>
      <c r="J3" s="214"/>
    </row>
    <row r="4" ht="24.75" customHeight="1" spans="3:10">
      <c r="C4" s="200" t="s">
        <v>478</v>
      </c>
      <c r="D4" s="201">
        <v>261.98</v>
      </c>
      <c r="E4" s="198">
        <f t="shared" si="0"/>
        <v>13.099</v>
      </c>
      <c r="F4" s="197">
        <v>8</v>
      </c>
      <c r="G4" s="199">
        <f t="shared" si="1"/>
        <v>-5.099</v>
      </c>
      <c r="H4" s="199">
        <v>63.49</v>
      </c>
      <c r="I4" s="199">
        <f t="shared" ref="I4:I5" si="2">H4+G4</f>
        <v>58.391</v>
      </c>
      <c r="J4" s="214"/>
    </row>
    <row r="5" ht="24.75" customHeight="1" spans="3:10">
      <c r="C5" s="200" t="s">
        <v>479</v>
      </c>
      <c r="D5" s="198">
        <v>784.95</v>
      </c>
      <c r="E5" s="198">
        <f t="shared" si="0"/>
        <v>39.2475</v>
      </c>
      <c r="F5" s="197">
        <v>7.67</v>
      </c>
      <c r="G5" s="199">
        <f t="shared" si="1"/>
        <v>-31.5775</v>
      </c>
      <c r="H5" s="199">
        <v>216.63</v>
      </c>
      <c r="I5" s="199">
        <f t="shared" si="2"/>
        <v>185.0525</v>
      </c>
      <c r="J5" s="214"/>
    </row>
    <row r="6" ht="24.75" customHeight="1" spans="3:10">
      <c r="C6" s="200" t="s">
        <v>480</v>
      </c>
      <c r="D6" s="198">
        <v>222</v>
      </c>
      <c r="E6" s="197">
        <f t="shared" si="0"/>
        <v>11.1</v>
      </c>
      <c r="F6" s="198">
        <v>34</v>
      </c>
      <c r="G6" s="199">
        <f t="shared" si="1"/>
        <v>22.9</v>
      </c>
      <c r="H6" s="199"/>
      <c r="I6" s="214"/>
      <c r="J6" s="214"/>
    </row>
    <row r="7" ht="24.75" customHeight="1" spans="3:10">
      <c r="C7" s="200" t="s">
        <v>481</v>
      </c>
      <c r="D7" s="198">
        <v>532.6</v>
      </c>
      <c r="E7" s="198">
        <f t="shared" si="0"/>
        <v>26.63</v>
      </c>
      <c r="F7" s="197">
        <v>26.04</v>
      </c>
      <c r="G7" s="199">
        <f t="shared" si="1"/>
        <v>-0.590000000000003</v>
      </c>
      <c r="H7" s="199">
        <v>108.32</v>
      </c>
      <c r="I7" s="199">
        <f>H7+G7</f>
        <v>107.73</v>
      </c>
      <c r="J7" s="214"/>
    </row>
    <row r="8" ht="24.75" customHeight="1" spans="3:10">
      <c r="C8" s="200" t="s">
        <v>482</v>
      </c>
      <c r="D8" s="202" t="s">
        <v>483</v>
      </c>
      <c r="E8" s="203">
        <v>50</v>
      </c>
      <c r="F8" s="198"/>
      <c r="G8" s="199"/>
      <c r="H8" s="199"/>
      <c r="I8" s="199"/>
      <c r="J8" s="214"/>
    </row>
    <row r="9" ht="24.75" customHeight="1" spans="2:10">
      <c r="B9" s="204">
        <f>E9+E10+E11</f>
        <v>335</v>
      </c>
      <c r="C9" s="200" t="s">
        <v>484</v>
      </c>
      <c r="D9" s="202" t="s">
        <v>485</v>
      </c>
      <c r="E9" s="203">
        <v>35</v>
      </c>
      <c r="F9" s="198"/>
      <c r="G9" s="199"/>
      <c r="H9" s="199"/>
      <c r="I9" s="199"/>
      <c r="J9" s="214"/>
    </row>
    <row r="10" ht="24.75" customHeight="1" spans="3:10">
      <c r="C10" s="200" t="s">
        <v>484</v>
      </c>
      <c r="D10" s="202" t="s">
        <v>486</v>
      </c>
      <c r="E10" s="203">
        <v>40</v>
      </c>
      <c r="F10" s="198"/>
      <c r="G10" s="199"/>
      <c r="H10" s="199"/>
      <c r="I10" s="199"/>
      <c r="J10" s="214"/>
    </row>
    <row r="11" ht="24.75" customHeight="1" spans="3:10">
      <c r="C11" s="200" t="s">
        <v>484</v>
      </c>
      <c r="D11" s="202" t="s">
        <v>487</v>
      </c>
      <c r="E11" s="203">
        <v>260</v>
      </c>
      <c r="F11" s="198"/>
      <c r="G11" s="199"/>
      <c r="H11" s="199"/>
      <c r="I11" s="199"/>
      <c r="J11" s="214"/>
    </row>
    <row r="12" ht="24.75" customHeight="1" spans="3:10">
      <c r="C12" s="200"/>
      <c r="D12" s="205" t="s">
        <v>488</v>
      </c>
      <c r="E12" s="205">
        <f>E3+E6+F4+F5+F7+E8+E9+E10+E11</f>
        <v>443.799</v>
      </c>
      <c r="F12" s="205"/>
      <c r="G12" s="206"/>
      <c r="H12" s="206"/>
      <c r="I12" s="206"/>
      <c r="J12" s="215"/>
    </row>
    <row r="13" ht="24.75" customHeight="1" spans="3:10">
      <c r="C13" s="200" t="s">
        <v>489</v>
      </c>
      <c r="D13" s="198">
        <v>316.87</v>
      </c>
      <c r="E13" s="197">
        <f t="shared" ref="E13:E17" si="3">D13*0.05</f>
        <v>15.8435</v>
      </c>
      <c r="F13" s="198">
        <v>97.54</v>
      </c>
      <c r="G13" s="199">
        <f t="shared" ref="G13:G17" si="4">F13-E13</f>
        <v>81.6965</v>
      </c>
      <c r="H13" s="199"/>
      <c r="I13" s="214"/>
      <c r="J13" s="214"/>
    </row>
    <row r="14" ht="24.75" customHeight="1" spans="3:10">
      <c r="C14" s="200" t="s">
        <v>490</v>
      </c>
      <c r="D14" s="198">
        <v>336.01</v>
      </c>
      <c r="E14" s="197">
        <f t="shared" si="3"/>
        <v>16.8005</v>
      </c>
      <c r="F14" s="198">
        <v>39.18</v>
      </c>
      <c r="G14" s="199">
        <f t="shared" si="4"/>
        <v>22.3795</v>
      </c>
      <c r="H14" s="199"/>
      <c r="I14" s="214"/>
      <c r="J14" s="214"/>
    </row>
    <row r="15" ht="24.75" customHeight="1" spans="3:10">
      <c r="C15" s="200" t="s">
        <v>491</v>
      </c>
      <c r="D15" s="196">
        <v>298.73</v>
      </c>
      <c r="E15" s="197">
        <f t="shared" si="3"/>
        <v>14.9365</v>
      </c>
      <c r="F15" s="198">
        <v>18.89</v>
      </c>
      <c r="G15" s="199">
        <f t="shared" si="4"/>
        <v>3.9535</v>
      </c>
      <c r="H15" s="199"/>
      <c r="I15" s="214"/>
      <c r="J15" s="214"/>
    </row>
    <row r="16" ht="24.75" customHeight="1" spans="3:10">
      <c r="C16" s="200" t="s">
        <v>492</v>
      </c>
      <c r="D16" s="198">
        <v>852.84</v>
      </c>
      <c r="E16" s="197">
        <f t="shared" si="3"/>
        <v>42.642</v>
      </c>
      <c r="F16" s="198">
        <v>50.19</v>
      </c>
      <c r="G16" s="199">
        <f t="shared" si="4"/>
        <v>7.54799999999999</v>
      </c>
      <c r="H16" s="199"/>
      <c r="I16" s="214"/>
      <c r="J16" s="214"/>
    </row>
    <row r="17" ht="24.75" customHeight="1" spans="3:10">
      <c r="C17" s="200" t="s">
        <v>493</v>
      </c>
      <c r="D17" s="207">
        <f>1377.6+206.4</f>
        <v>1584</v>
      </c>
      <c r="E17" s="208">
        <f t="shared" si="3"/>
        <v>79.2</v>
      </c>
      <c r="F17" s="207">
        <v>0</v>
      </c>
      <c r="G17" s="199">
        <f t="shared" si="4"/>
        <v>-79.2</v>
      </c>
      <c r="H17" s="199"/>
      <c r="I17" s="199">
        <f>H17+G17</f>
        <v>-79.2</v>
      </c>
      <c r="J17" s="214">
        <v>79.2</v>
      </c>
    </row>
    <row r="18" ht="24.75" customHeight="1" spans="3:10">
      <c r="C18" s="200" t="s">
        <v>494</v>
      </c>
      <c r="D18" s="202" t="s">
        <v>495</v>
      </c>
      <c r="E18" s="208">
        <v>462.51</v>
      </c>
      <c r="F18" s="207"/>
      <c r="G18" s="199"/>
      <c r="H18" s="199"/>
      <c r="I18" s="199"/>
      <c r="J18" s="214"/>
    </row>
    <row r="19" ht="24.75" customHeight="1" spans="3:10">
      <c r="C19" s="200" t="s">
        <v>496</v>
      </c>
      <c r="D19" s="207" t="s">
        <v>497</v>
      </c>
      <c r="E19" s="208">
        <v>50</v>
      </c>
      <c r="F19" s="207"/>
      <c r="G19" s="199"/>
      <c r="H19" s="199"/>
      <c r="I19" s="199"/>
      <c r="J19" s="214"/>
    </row>
    <row r="20" ht="24.75" customHeight="1" spans="3:10">
      <c r="C20" s="200"/>
      <c r="D20" s="207"/>
      <c r="E20" s="207"/>
      <c r="F20" s="207"/>
      <c r="G20" s="199"/>
      <c r="H20" s="199"/>
      <c r="I20" s="199"/>
      <c r="J20" s="214"/>
    </row>
    <row r="21" ht="24.75" customHeight="1" spans="3:10">
      <c r="C21" s="200"/>
      <c r="D21" s="207"/>
      <c r="E21" s="207"/>
      <c r="F21" s="207"/>
      <c r="G21" s="199"/>
      <c r="H21" s="199"/>
      <c r="I21" s="199"/>
      <c r="J21" s="214"/>
    </row>
    <row r="22" ht="24.75" customHeight="1" spans="3:10">
      <c r="C22" s="200"/>
      <c r="D22" s="209" t="s">
        <v>498</v>
      </c>
      <c r="E22" s="209">
        <f>E13+E14+E15+E16+E17+E18+E19</f>
        <v>681.9325</v>
      </c>
      <c r="F22" s="209"/>
      <c r="G22" s="206"/>
      <c r="H22" s="206"/>
      <c r="I22" s="206"/>
      <c r="J22" s="215"/>
    </row>
    <row r="23" ht="24.75" customHeight="1" spans="3:10">
      <c r="C23" s="200" t="s">
        <v>499</v>
      </c>
      <c r="D23" s="198">
        <v>153.9</v>
      </c>
      <c r="E23" s="197">
        <f>D23*0.05</f>
        <v>7.695</v>
      </c>
      <c r="F23" s="198">
        <v>61.27</v>
      </c>
      <c r="G23" s="199">
        <f>F23-E23</f>
        <v>53.575</v>
      </c>
      <c r="H23" s="199"/>
      <c r="I23" s="214"/>
      <c r="J23" s="214"/>
    </row>
    <row r="24" ht="24.75" customHeight="1" spans="2:10">
      <c r="B24" s="204">
        <f>E24+E25</f>
        <v>85</v>
      </c>
      <c r="C24" s="200" t="s">
        <v>500</v>
      </c>
      <c r="D24" s="198" t="s">
        <v>501</v>
      </c>
      <c r="E24" s="197">
        <v>55</v>
      </c>
      <c r="F24" s="198"/>
      <c r="G24" s="199"/>
      <c r="H24" s="199"/>
      <c r="I24" s="214"/>
      <c r="J24" s="214"/>
    </row>
    <row r="25" ht="24.75" customHeight="1" spans="3:10">
      <c r="C25" s="200" t="s">
        <v>500</v>
      </c>
      <c r="D25" s="198" t="s">
        <v>502</v>
      </c>
      <c r="E25" s="197">
        <v>30</v>
      </c>
      <c r="F25" s="198"/>
      <c r="G25" s="199"/>
      <c r="H25" s="199"/>
      <c r="I25" s="214"/>
      <c r="J25" s="214"/>
    </row>
    <row r="26" ht="24.75" customHeight="1" spans="2:10">
      <c r="B26" s="204">
        <f>E26+E27</f>
        <v>73.05</v>
      </c>
      <c r="C26" s="200" t="s">
        <v>503</v>
      </c>
      <c r="D26" s="202" t="s">
        <v>504</v>
      </c>
      <c r="E26" s="197">
        <v>37.05</v>
      </c>
      <c r="F26" s="198"/>
      <c r="G26" s="199"/>
      <c r="H26" s="199"/>
      <c r="I26" s="214"/>
      <c r="J26" s="214">
        <v>43.5</v>
      </c>
    </row>
    <row r="27" ht="24.75" customHeight="1" spans="3:10">
      <c r="C27" s="200" t="s">
        <v>503</v>
      </c>
      <c r="D27" s="202" t="s">
        <v>505</v>
      </c>
      <c r="E27" s="197">
        <v>36</v>
      </c>
      <c r="F27" s="198"/>
      <c r="G27" s="199"/>
      <c r="H27" s="199"/>
      <c r="I27" s="214"/>
      <c r="J27" s="214"/>
    </row>
    <row r="28" ht="24.75" customHeight="1" spans="2:10">
      <c r="B28" s="204">
        <f>E28+E29+E30</f>
        <v>170</v>
      </c>
      <c r="C28" s="200" t="s">
        <v>506</v>
      </c>
      <c r="D28" s="210" t="s">
        <v>507</v>
      </c>
      <c r="E28" s="197">
        <v>100</v>
      </c>
      <c r="F28" s="198"/>
      <c r="G28" s="199"/>
      <c r="H28" s="199"/>
      <c r="I28" s="214"/>
      <c r="J28" s="214"/>
    </row>
    <row r="29" ht="24.75" customHeight="1" spans="3:10">
      <c r="C29" s="200" t="s">
        <v>506</v>
      </c>
      <c r="D29" s="210" t="s">
        <v>508</v>
      </c>
      <c r="E29" s="197">
        <v>30</v>
      </c>
      <c r="F29" s="198"/>
      <c r="G29" s="199"/>
      <c r="H29" s="199"/>
      <c r="I29" s="214"/>
      <c r="J29" s="214"/>
    </row>
    <row r="30" ht="24.75" customHeight="1" spans="3:10">
      <c r="C30" s="200" t="s">
        <v>506</v>
      </c>
      <c r="D30" s="210" t="s">
        <v>509</v>
      </c>
      <c r="E30" s="197">
        <v>40</v>
      </c>
      <c r="F30" s="198"/>
      <c r="G30" s="199"/>
      <c r="H30" s="199"/>
      <c r="I30" s="214"/>
      <c r="J30" s="214"/>
    </row>
    <row r="31" ht="24.75" customHeight="1" spans="3:10">
      <c r="C31" s="200"/>
      <c r="D31" s="198"/>
      <c r="E31" s="197"/>
      <c r="F31" s="198"/>
      <c r="G31" s="199"/>
      <c r="H31" s="199"/>
      <c r="I31" s="214"/>
      <c r="J31" s="214"/>
    </row>
    <row r="32" ht="24.75" customHeight="1" spans="3:10">
      <c r="C32" s="200" t="s">
        <v>82</v>
      </c>
      <c r="D32" s="210" t="s">
        <v>510</v>
      </c>
      <c r="E32" s="203">
        <v>32.19</v>
      </c>
      <c r="F32" s="198"/>
      <c r="G32" s="199"/>
      <c r="H32" s="199"/>
      <c r="I32" s="214"/>
      <c r="J32" s="214"/>
    </row>
    <row r="33" ht="24.75" customHeight="1" spans="2:10">
      <c r="B33" s="204">
        <f>E33+E34+E35+E36+E37+E39+E40+E38</f>
        <v>2709.6</v>
      </c>
      <c r="C33" s="200" t="s">
        <v>424</v>
      </c>
      <c r="D33" s="210" t="s">
        <v>511</v>
      </c>
      <c r="E33" s="203">
        <v>320</v>
      </c>
      <c r="F33" s="198"/>
      <c r="G33" s="199"/>
      <c r="H33" s="199"/>
      <c r="I33" s="214"/>
      <c r="J33" s="214"/>
    </row>
    <row r="34" ht="24.75" customHeight="1" spans="3:10">
      <c r="C34" s="200" t="s">
        <v>424</v>
      </c>
      <c r="D34" s="202" t="s">
        <v>512</v>
      </c>
      <c r="E34" s="203">
        <v>200</v>
      </c>
      <c r="F34" s="198"/>
      <c r="G34" s="199"/>
      <c r="H34" s="199"/>
      <c r="I34" s="214"/>
      <c r="J34" s="214"/>
    </row>
    <row r="35" ht="24.75" customHeight="1" spans="3:10">
      <c r="C35" s="200" t="s">
        <v>424</v>
      </c>
      <c r="D35" s="202" t="s">
        <v>513</v>
      </c>
      <c r="E35" s="203">
        <v>30</v>
      </c>
      <c r="F35" s="198"/>
      <c r="G35" s="199"/>
      <c r="H35" s="199"/>
      <c r="I35" s="214"/>
      <c r="J35" s="214"/>
    </row>
    <row r="36" ht="24.75" customHeight="1" spans="3:10">
      <c r="C36" s="200" t="s">
        <v>424</v>
      </c>
      <c r="D36" s="202" t="s">
        <v>514</v>
      </c>
      <c r="E36" s="203">
        <v>36</v>
      </c>
      <c r="F36" s="198"/>
      <c r="G36" s="199"/>
      <c r="H36" s="199"/>
      <c r="I36" s="214"/>
      <c r="J36" s="214"/>
    </row>
    <row r="37" ht="24.75" customHeight="1" spans="3:10">
      <c r="C37" s="200" t="s">
        <v>424</v>
      </c>
      <c r="D37" s="202" t="s">
        <v>515</v>
      </c>
      <c r="E37" s="203">
        <v>50</v>
      </c>
      <c r="F37" s="198"/>
      <c r="G37" s="199"/>
      <c r="H37" s="199"/>
      <c r="I37" s="214"/>
      <c r="J37" s="214"/>
    </row>
    <row r="38" ht="24.75" customHeight="1" spans="3:10">
      <c r="C38" s="200" t="s">
        <v>424</v>
      </c>
      <c r="D38" s="202" t="s">
        <v>516</v>
      </c>
      <c r="E38" s="203"/>
      <c r="F38" s="198"/>
      <c r="G38" s="199"/>
      <c r="H38" s="199"/>
      <c r="I38" s="214"/>
      <c r="J38" s="214">
        <v>154</v>
      </c>
    </row>
    <row r="39" ht="24.75" customHeight="1" spans="3:10">
      <c r="C39" s="200" t="s">
        <v>424</v>
      </c>
      <c r="D39" s="210" t="s">
        <v>517</v>
      </c>
      <c r="E39" s="203">
        <v>2000</v>
      </c>
      <c r="F39" s="198"/>
      <c r="G39" s="199"/>
      <c r="H39" s="199"/>
      <c r="I39" s="214"/>
      <c r="J39" s="214"/>
    </row>
    <row r="40" ht="24.75" customHeight="1" spans="3:10">
      <c r="C40" s="200" t="s">
        <v>424</v>
      </c>
      <c r="D40" s="210" t="s">
        <v>518</v>
      </c>
      <c r="E40" s="203">
        <v>73.6</v>
      </c>
      <c r="F40" s="198"/>
      <c r="G40" s="199"/>
      <c r="H40" s="199"/>
      <c r="I40" s="214"/>
      <c r="J40" s="214">
        <v>40</v>
      </c>
    </row>
    <row r="41" ht="24.75" customHeight="1" spans="2:10">
      <c r="B41" s="204">
        <f>E41+E42+E43</f>
        <v>340.74</v>
      </c>
      <c r="C41" s="200" t="s">
        <v>208</v>
      </c>
      <c r="D41" s="202" t="s">
        <v>519</v>
      </c>
      <c r="E41" s="203">
        <v>50</v>
      </c>
      <c r="F41" s="198"/>
      <c r="G41" s="199"/>
      <c r="H41" s="199"/>
      <c r="I41" s="214"/>
      <c r="J41" s="214">
        <v>45</v>
      </c>
    </row>
    <row r="42" ht="24.75" customHeight="1" spans="3:10">
      <c r="C42" s="200" t="s">
        <v>208</v>
      </c>
      <c r="D42" s="202" t="s">
        <v>520</v>
      </c>
      <c r="E42" s="203">
        <v>30</v>
      </c>
      <c r="F42" s="198"/>
      <c r="G42" s="199"/>
      <c r="H42" s="199"/>
      <c r="I42" s="214"/>
      <c r="J42" s="214"/>
    </row>
    <row r="43" ht="24.75" customHeight="1" spans="3:10">
      <c r="C43" s="200" t="s">
        <v>208</v>
      </c>
      <c r="D43" s="210" t="s">
        <v>521</v>
      </c>
      <c r="E43" s="203">
        <v>260.74</v>
      </c>
      <c r="F43" s="198"/>
      <c r="G43" s="199"/>
      <c r="H43" s="199"/>
      <c r="I43" s="214"/>
      <c r="J43" s="214"/>
    </row>
    <row r="44" ht="24.75" customHeight="1" spans="3:10">
      <c r="C44" s="200"/>
      <c r="D44" s="205" t="s">
        <v>522</v>
      </c>
      <c r="E44" s="205">
        <f>SUM(E23:E43)</f>
        <v>3418.275</v>
      </c>
      <c r="F44" s="205"/>
      <c r="G44" s="206"/>
      <c r="H44" s="206"/>
      <c r="I44" s="215"/>
      <c r="J44" s="215"/>
    </row>
    <row r="45" ht="24.75" customHeight="1" spans="3:10">
      <c r="C45" s="200" t="s">
        <v>523</v>
      </c>
      <c r="D45" s="198">
        <v>87.2</v>
      </c>
      <c r="E45" s="197">
        <f t="shared" ref="E45" si="5">D45*0.05</f>
        <v>4.36</v>
      </c>
      <c r="F45" s="198">
        <v>4.78</v>
      </c>
      <c r="G45" s="199">
        <f t="shared" ref="G45" si="6">F45-E45</f>
        <v>0.42</v>
      </c>
      <c r="H45" s="199"/>
      <c r="I45" s="214"/>
      <c r="J45" s="214"/>
    </row>
    <row r="46" ht="24.75" customHeight="1" spans="3:10">
      <c r="C46" s="200" t="s">
        <v>524</v>
      </c>
      <c r="D46" s="207">
        <v>1768.02</v>
      </c>
      <c r="E46" s="208">
        <f t="shared" ref="E46:E52" si="7">D46*0.05</f>
        <v>88.401</v>
      </c>
      <c r="F46" s="207">
        <v>149.4</v>
      </c>
      <c r="G46" s="199">
        <f t="shared" ref="G46:G52" si="8">F46-E46</f>
        <v>60.999</v>
      </c>
      <c r="H46" s="199"/>
      <c r="I46" s="214"/>
      <c r="J46" s="214"/>
    </row>
    <row r="47" ht="24.75" customHeight="1" spans="2:10">
      <c r="B47" s="204">
        <f>F48</f>
        <v>102</v>
      </c>
      <c r="C47" s="200" t="s">
        <v>525</v>
      </c>
      <c r="D47" s="207">
        <v>1466.35</v>
      </c>
      <c r="E47" s="207">
        <f t="shared" si="7"/>
        <v>73.3175</v>
      </c>
      <c r="F47" s="207">
        <f>G48</f>
        <v>28.6825</v>
      </c>
      <c r="G47" s="199">
        <f t="shared" si="8"/>
        <v>-44.635</v>
      </c>
      <c r="H47" s="199">
        <v>328.79</v>
      </c>
      <c r="I47" s="199">
        <f>H47+G47</f>
        <v>284.155</v>
      </c>
      <c r="J47" s="214"/>
    </row>
    <row r="48" ht="24.75" customHeight="1" spans="3:10">
      <c r="C48" s="200" t="s">
        <v>526</v>
      </c>
      <c r="D48" s="196">
        <v>1466.35</v>
      </c>
      <c r="E48" s="198">
        <f t="shared" si="7"/>
        <v>73.3175</v>
      </c>
      <c r="F48" s="197">
        <v>102</v>
      </c>
      <c r="G48" s="199">
        <f t="shared" si="8"/>
        <v>28.6825</v>
      </c>
      <c r="H48" s="199"/>
      <c r="I48" s="214"/>
      <c r="J48" s="214"/>
    </row>
    <row r="49" ht="24.75" customHeight="1" spans="3:10">
      <c r="C49" s="200" t="s">
        <v>527</v>
      </c>
      <c r="D49" s="207">
        <v>407.42</v>
      </c>
      <c r="E49" s="208">
        <f t="shared" si="7"/>
        <v>20.371</v>
      </c>
      <c r="F49" s="207">
        <v>78</v>
      </c>
      <c r="G49" s="199">
        <f t="shared" si="8"/>
        <v>57.629</v>
      </c>
      <c r="H49" s="199"/>
      <c r="I49" s="214"/>
      <c r="J49" s="214"/>
    </row>
    <row r="50" ht="24.75" customHeight="1" spans="3:10">
      <c r="C50" s="200" t="s">
        <v>528</v>
      </c>
      <c r="D50" s="207">
        <v>3835.21</v>
      </c>
      <c r="E50" s="208">
        <f t="shared" si="7"/>
        <v>191.7605</v>
      </c>
      <c r="F50" s="207">
        <v>588.21</v>
      </c>
      <c r="G50" s="199">
        <f t="shared" si="8"/>
        <v>396.4495</v>
      </c>
      <c r="H50" s="199"/>
      <c r="I50" s="214"/>
      <c r="J50" s="214"/>
    </row>
    <row r="51" ht="24.75" customHeight="1" spans="3:10">
      <c r="C51" s="200" t="s">
        <v>529</v>
      </c>
      <c r="D51" s="207">
        <v>693.21</v>
      </c>
      <c r="E51" s="208">
        <f t="shared" si="7"/>
        <v>34.6605</v>
      </c>
      <c r="F51" s="207">
        <v>197.81</v>
      </c>
      <c r="G51" s="199">
        <f t="shared" si="8"/>
        <v>163.1495</v>
      </c>
      <c r="H51" s="199"/>
      <c r="I51" s="214"/>
      <c r="J51" s="214"/>
    </row>
    <row r="52" ht="24.75" customHeight="1" spans="3:10">
      <c r="C52" s="200" t="s">
        <v>530</v>
      </c>
      <c r="D52" s="207">
        <v>299.79</v>
      </c>
      <c r="E52" s="208">
        <f t="shared" si="7"/>
        <v>14.9895</v>
      </c>
      <c r="F52" s="207">
        <v>23</v>
      </c>
      <c r="G52" s="199">
        <f t="shared" si="8"/>
        <v>8.0105</v>
      </c>
      <c r="H52" s="199"/>
      <c r="I52" s="214"/>
      <c r="J52" s="214"/>
    </row>
    <row r="53" ht="24.75" customHeight="1" spans="2:10">
      <c r="B53" s="211">
        <f t="shared" ref="B53" si="9">E53+E54</f>
        <v>75</v>
      </c>
      <c r="C53" s="200" t="s">
        <v>531</v>
      </c>
      <c r="D53" s="207" t="s">
        <v>532</v>
      </c>
      <c r="E53" s="208">
        <v>36</v>
      </c>
      <c r="F53" s="207"/>
      <c r="G53" s="199"/>
      <c r="H53" s="199"/>
      <c r="I53" s="214"/>
      <c r="J53" s="214"/>
    </row>
    <row r="54" ht="24.75" customHeight="1" spans="3:10">
      <c r="C54" s="200" t="s">
        <v>531</v>
      </c>
      <c r="D54" s="202" t="s">
        <v>533</v>
      </c>
      <c r="E54" s="203">
        <v>39</v>
      </c>
      <c r="F54" s="207"/>
      <c r="G54" s="199"/>
      <c r="H54" s="199"/>
      <c r="I54" s="214"/>
      <c r="J54" s="214"/>
    </row>
    <row r="55" ht="24.75" customHeight="1" spans="2:10">
      <c r="B55" s="204">
        <f>E55+E56</f>
        <v>39</v>
      </c>
      <c r="C55" s="200" t="s">
        <v>534</v>
      </c>
      <c r="D55" s="202" t="s">
        <v>535</v>
      </c>
      <c r="E55" s="203"/>
      <c r="F55" s="207"/>
      <c r="G55" s="199"/>
      <c r="H55" s="199"/>
      <c r="I55" s="214"/>
      <c r="J55" s="214">
        <v>308.4</v>
      </c>
    </row>
    <row r="56" ht="24.75" customHeight="1" spans="3:10">
      <c r="C56" s="200" t="s">
        <v>534</v>
      </c>
      <c r="D56" s="210" t="s">
        <v>536</v>
      </c>
      <c r="E56" s="203">
        <v>39</v>
      </c>
      <c r="F56" s="207"/>
      <c r="G56" s="199"/>
      <c r="H56" s="199"/>
      <c r="I56" s="214"/>
      <c r="J56" s="214"/>
    </row>
    <row r="57" ht="24.75" customHeight="1" spans="2:10">
      <c r="B57" s="204">
        <f>E57+E58</f>
        <v>115</v>
      </c>
      <c r="C57" s="200" t="s">
        <v>537</v>
      </c>
      <c r="D57" s="210" t="s">
        <v>538</v>
      </c>
      <c r="E57" s="203">
        <v>80</v>
      </c>
      <c r="F57" s="207"/>
      <c r="G57" s="199"/>
      <c r="H57" s="199"/>
      <c r="I57" s="214"/>
      <c r="J57" s="214"/>
    </row>
    <row r="58" ht="24.75" customHeight="1" spans="3:10">
      <c r="C58" s="200" t="s">
        <v>537</v>
      </c>
      <c r="D58" s="210" t="s">
        <v>539</v>
      </c>
      <c r="E58" s="203">
        <v>35</v>
      </c>
      <c r="F58" s="207"/>
      <c r="G58" s="199"/>
      <c r="H58" s="199"/>
      <c r="I58" s="214"/>
      <c r="J58" s="214"/>
    </row>
    <row r="59" ht="24.75" customHeight="1" spans="3:10">
      <c r="C59" s="200" t="s">
        <v>540</v>
      </c>
      <c r="D59" s="202" t="s">
        <v>541</v>
      </c>
      <c r="E59" s="203">
        <v>65</v>
      </c>
      <c r="F59" s="207"/>
      <c r="G59" s="199"/>
      <c r="H59" s="199"/>
      <c r="I59" s="214"/>
      <c r="J59" s="214"/>
    </row>
    <row r="60" ht="24.75" customHeight="1" spans="3:10">
      <c r="C60" s="212" t="s">
        <v>542</v>
      </c>
      <c r="D60" s="202" t="s">
        <v>543</v>
      </c>
      <c r="E60" s="203">
        <v>86</v>
      </c>
      <c r="F60" s="207"/>
      <c r="G60" s="199"/>
      <c r="H60" s="199"/>
      <c r="I60" s="214"/>
      <c r="J60" s="214"/>
    </row>
    <row r="61" ht="24.75" customHeight="1" spans="3:10">
      <c r="C61" s="212" t="s">
        <v>544</v>
      </c>
      <c r="D61" s="202" t="s">
        <v>545</v>
      </c>
      <c r="E61" s="203">
        <v>75</v>
      </c>
      <c r="F61" s="207"/>
      <c r="G61" s="199"/>
      <c r="H61" s="199"/>
      <c r="I61" s="214"/>
      <c r="J61" s="214"/>
    </row>
    <row r="62" ht="24.75" customHeight="1" spans="3:10">
      <c r="C62" s="212" t="s">
        <v>546</v>
      </c>
      <c r="D62" s="202" t="s">
        <v>547</v>
      </c>
      <c r="E62" s="203">
        <v>100</v>
      </c>
      <c r="F62" s="207"/>
      <c r="G62" s="199"/>
      <c r="H62" s="199"/>
      <c r="I62" s="214"/>
      <c r="J62" s="214"/>
    </row>
    <row r="63" ht="24.75" customHeight="1" spans="3:10">
      <c r="C63" s="212" t="s">
        <v>548</v>
      </c>
      <c r="D63" s="202" t="s">
        <v>549</v>
      </c>
      <c r="E63" s="203">
        <v>30</v>
      </c>
      <c r="F63" s="207"/>
      <c r="G63" s="199"/>
      <c r="H63" s="199"/>
      <c r="I63" s="214"/>
      <c r="J63" s="214"/>
    </row>
    <row r="64" ht="24.75" customHeight="1" spans="3:10">
      <c r="C64" s="212" t="s">
        <v>550</v>
      </c>
      <c r="D64" s="202" t="s">
        <v>501</v>
      </c>
      <c r="E64" s="203">
        <v>303</v>
      </c>
      <c r="F64" s="207"/>
      <c r="G64" s="199"/>
      <c r="H64" s="199"/>
      <c r="I64" s="214"/>
      <c r="J64" s="214"/>
    </row>
    <row r="65" ht="24.75" customHeight="1" spans="3:10">
      <c r="C65" s="200"/>
      <c r="D65" s="209" t="s">
        <v>551</v>
      </c>
      <c r="E65" s="209">
        <f>E45+E46+E48+F47+E49+E50+E51+E52+E53+E54+E55+E56+E57+E58+E59+E60+E61+E63+E64+E62</f>
        <v>1344.5425</v>
      </c>
      <c r="F65" s="209"/>
      <c r="G65" s="206"/>
      <c r="H65" s="206"/>
      <c r="I65" s="215"/>
      <c r="J65" s="215"/>
    </row>
    <row r="66" ht="24.75" customHeight="1" spans="3:10">
      <c r="C66" s="200" t="s">
        <v>552</v>
      </c>
      <c r="D66" s="198">
        <v>365.47</v>
      </c>
      <c r="E66" s="197">
        <f>D66*0.05</f>
        <v>18.2735</v>
      </c>
      <c r="F66" s="198">
        <v>132</v>
      </c>
      <c r="G66" s="199">
        <f>F66-E66</f>
        <v>113.7265</v>
      </c>
      <c r="H66" s="199"/>
      <c r="I66" s="214"/>
      <c r="J66" s="214"/>
    </row>
    <row r="67" ht="24.75" customHeight="1" spans="2:10">
      <c r="B67" s="204">
        <f>E67+E68+E69</f>
        <v>300.185</v>
      </c>
      <c r="C67" s="200" t="s">
        <v>553</v>
      </c>
      <c r="D67" s="198">
        <v>211.1</v>
      </c>
      <c r="E67" s="197">
        <f>D67*0.05</f>
        <v>10.555</v>
      </c>
      <c r="F67" s="198">
        <v>46</v>
      </c>
      <c r="G67" s="199">
        <f>F67-E67</f>
        <v>35.445</v>
      </c>
      <c r="H67" s="199"/>
      <c r="I67" s="214"/>
      <c r="J67" s="214"/>
    </row>
    <row r="68" ht="31.5" customHeight="1" spans="3:10">
      <c r="C68" s="200" t="s">
        <v>553</v>
      </c>
      <c r="D68" s="214" t="s">
        <v>554</v>
      </c>
      <c r="E68" s="216">
        <v>180.03</v>
      </c>
      <c r="F68" s="214"/>
      <c r="G68" s="214"/>
      <c r="H68" s="214"/>
      <c r="I68" s="214"/>
      <c r="J68" s="214"/>
    </row>
    <row r="69" ht="25.5" customHeight="1" spans="3:10">
      <c r="C69" s="200" t="s">
        <v>553</v>
      </c>
      <c r="D69" s="214" t="s">
        <v>555</v>
      </c>
      <c r="E69" s="216">
        <v>109.6</v>
      </c>
      <c r="F69" s="214"/>
      <c r="G69" s="214"/>
      <c r="H69" s="214"/>
      <c r="I69" s="214"/>
      <c r="J69" s="214"/>
    </row>
    <row r="70" ht="42" customHeight="1" spans="3:10">
      <c r="C70" s="215"/>
      <c r="D70" s="205" t="s">
        <v>556</v>
      </c>
      <c r="E70" s="217">
        <f>E66+E67+E68+E69</f>
        <v>318.4585</v>
      </c>
      <c r="F70" s="217"/>
      <c r="G70" s="217"/>
      <c r="H70" s="217"/>
      <c r="I70" s="217"/>
      <c r="J70" s="217"/>
    </row>
    <row r="82" spans="5:8">
      <c r="E82" s="193">
        <v>1377.6</v>
      </c>
      <c r="F82" s="193">
        <f>E82/D17</f>
        <v>0.86969696969697</v>
      </c>
      <c r="G82" s="193">
        <f>F82*E17</f>
        <v>68.88</v>
      </c>
      <c r="H82" s="193">
        <f>E82-G82</f>
        <v>1308.72</v>
      </c>
    </row>
    <row r="83" spans="5:8">
      <c r="E83" s="193">
        <v>206.4</v>
      </c>
      <c r="F83" s="193">
        <f>E83/D17</f>
        <v>0.13030303030303</v>
      </c>
      <c r="G83" s="193">
        <f>E17*F83</f>
        <v>10.32</v>
      </c>
      <c r="H83" s="193">
        <f>E83-G83</f>
        <v>196.08</v>
      </c>
    </row>
  </sheetData>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62"/>
    <pageSetUpPr fitToPage="1"/>
  </sheetPr>
  <dimension ref="A1:E214"/>
  <sheetViews>
    <sheetView zoomScale="130" zoomScaleNormal="130" workbookViewId="0">
      <pane xSplit="1" ySplit="4" topLeftCell="B203" activePane="bottomRight" state="frozen"/>
      <selection/>
      <selection pane="topRight"/>
      <selection pane="bottomLeft"/>
      <selection pane="bottomRight" activeCell="D15" sqref="D15"/>
    </sheetView>
  </sheetViews>
  <sheetFormatPr defaultColWidth="9" defaultRowHeight="13.5" outlineLevelCol="4"/>
  <cols>
    <col min="1" max="1" width="25.5" style="165" customWidth="1"/>
    <col min="2" max="2" width="30.4" style="166" customWidth="1"/>
    <col min="3" max="3" width="30.6" style="165" customWidth="1"/>
    <col min="4" max="4" width="17" style="167" customWidth="1"/>
    <col min="5" max="5" width="31.5" style="165" customWidth="1"/>
    <col min="6" max="16384" width="9" style="165"/>
  </cols>
  <sheetData>
    <row r="1" ht="18.75" spans="1:5">
      <c r="A1" s="168" t="s">
        <v>557</v>
      </c>
      <c r="B1" s="168"/>
      <c r="C1" s="168"/>
      <c r="D1" s="168"/>
      <c r="E1" s="168"/>
    </row>
    <row r="3" spans="5:5">
      <c r="E3" s="165" t="s">
        <v>109</v>
      </c>
    </row>
    <row r="4" s="164" customFormat="1" ht="14.25" spans="1:5">
      <c r="A4" s="169" t="s">
        <v>558</v>
      </c>
      <c r="B4" s="169" t="s">
        <v>559</v>
      </c>
      <c r="C4" s="169" t="s">
        <v>560</v>
      </c>
      <c r="D4" s="169" t="s">
        <v>561</v>
      </c>
      <c r="E4" s="169" t="s">
        <v>139</v>
      </c>
    </row>
    <row r="5" ht="121.5" spans="1:5">
      <c r="A5" s="170" t="s">
        <v>562</v>
      </c>
      <c r="B5" s="171" t="s">
        <v>563</v>
      </c>
      <c r="C5" s="172" t="s">
        <v>204</v>
      </c>
      <c r="D5" s="173">
        <v>1170000</v>
      </c>
      <c r="E5" s="174" t="s">
        <v>564</v>
      </c>
    </row>
    <row r="6" ht="14.25" spans="1:5">
      <c r="A6" s="175"/>
      <c r="B6" s="171"/>
      <c r="C6" s="176" t="s">
        <v>565</v>
      </c>
      <c r="D6" s="177">
        <v>657570.39</v>
      </c>
      <c r="E6" s="178"/>
    </row>
    <row r="7" ht="14.25" spans="1:5">
      <c r="A7" s="175"/>
      <c r="B7" s="171"/>
      <c r="C7" s="178" t="s">
        <v>566</v>
      </c>
      <c r="D7" s="179">
        <v>501449.39</v>
      </c>
      <c r="E7" s="178"/>
    </row>
    <row r="8" ht="14.25" spans="1:5">
      <c r="A8" s="175"/>
      <c r="B8" s="171"/>
      <c r="C8" s="178" t="s">
        <v>567</v>
      </c>
      <c r="D8" s="179">
        <v>64500</v>
      </c>
      <c r="E8" s="178"/>
    </row>
    <row r="9" ht="27" spans="1:5">
      <c r="A9" s="175"/>
      <c r="B9" s="171"/>
      <c r="C9" s="178" t="s">
        <v>568</v>
      </c>
      <c r="D9" s="179">
        <v>90038</v>
      </c>
      <c r="E9" s="178"/>
    </row>
    <row r="10" ht="14.25" spans="1:5">
      <c r="A10" s="175"/>
      <c r="B10" s="171"/>
      <c r="C10" s="178" t="s">
        <v>569</v>
      </c>
      <c r="D10" s="179">
        <v>1170</v>
      </c>
      <c r="E10" s="174"/>
    </row>
    <row r="11" ht="14.25" spans="1:5">
      <c r="A11" s="175"/>
      <c r="B11" s="171"/>
      <c r="C11" s="178" t="s">
        <v>570</v>
      </c>
      <c r="D11" s="179">
        <v>413</v>
      </c>
      <c r="E11" s="178"/>
    </row>
    <row r="12" ht="27" spans="1:5">
      <c r="A12" s="175"/>
      <c r="B12" s="171" t="s">
        <v>571</v>
      </c>
      <c r="C12" s="180" t="s">
        <v>204</v>
      </c>
      <c r="D12" s="181">
        <f>D13+D35</f>
        <v>1146199.17</v>
      </c>
      <c r="E12" s="178"/>
    </row>
    <row r="13" spans="1:5">
      <c r="A13" s="175"/>
      <c r="B13" s="171" t="s">
        <v>572</v>
      </c>
      <c r="C13" s="176" t="s">
        <v>143</v>
      </c>
      <c r="D13" s="182">
        <v>769100</v>
      </c>
      <c r="E13" s="174"/>
    </row>
    <row r="14" spans="1:5">
      <c r="A14" s="175"/>
      <c r="B14" s="171"/>
      <c r="C14" s="183" t="s">
        <v>573</v>
      </c>
      <c r="D14" s="184">
        <v>158298.87</v>
      </c>
      <c r="E14" s="174"/>
    </row>
    <row r="15" ht="27" spans="1:5">
      <c r="A15" s="175"/>
      <c r="B15" s="171"/>
      <c r="C15" s="183" t="s">
        <v>574</v>
      </c>
      <c r="D15" s="184">
        <v>135569.1</v>
      </c>
      <c r="E15" s="174"/>
    </row>
    <row r="16" spans="1:5">
      <c r="A16" s="175"/>
      <c r="B16" s="171"/>
      <c r="C16" s="183" t="s">
        <v>575</v>
      </c>
      <c r="D16" s="184">
        <v>14844</v>
      </c>
      <c r="E16" s="174"/>
    </row>
    <row r="17" spans="1:5">
      <c r="A17" s="175"/>
      <c r="B17" s="171"/>
      <c r="C17" s="183" t="s">
        <v>576</v>
      </c>
      <c r="D17" s="184">
        <v>1669.86</v>
      </c>
      <c r="E17" s="174"/>
    </row>
    <row r="18" ht="27" spans="1:5">
      <c r="A18" s="175"/>
      <c r="B18" s="171"/>
      <c r="C18" s="183" t="s">
        <v>577</v>
      </c>
      <c r="D18" s="184">
        <v>970.7</v>
      </c>
      <c r="E18" s="174"/>
    </row>
    <row r="19" spans="1:5">
      <c r="A19" s="175"/>
      <c r="B19" s="171"/>
      <c r="C19" s="183" t="s">
        <v>578</v>
      </c>
      <c r="D19" s="184">
        <v>6712.31</v>
      </c>
      <c r="E19" s="174"/>
    </row>
    <row r="20" spans="1:5">
      <c r="A20" s="175"/>
      <c r="B20" s="171"/>
      <c r="C20" s="183" t="s">
        <v>579</v>
      </c>
      <c r="D20" s="184">
        <v>124603</v>
      </c>
      <c r="E20" s="174"/>
    </row>
    <row r="21" spans="1:5">
      <c r="A21" s="175"/>
      <c r="B21" s="171"/>
      <c r="C21" s="183" t="s">
        <v>580</v>
      </c>
      <c r="D21" s="184">
        <v>45901</v>
      </c>
      <c r="E21" s="174"/>
    </row>
    <row r="22" spans="1:5">
      <c r="A22" s="175"/>
      <c r="B22" s="171"/>
      <c r="C22" s="183" t="s">
        <v>581</v>
      </c>
      <c r="D22" s="184">
        <v>58000</v>
      </c>
      <c r="E22" s="174"/>
    </row>
    <row r="23" ht="27" spans="1:5">
      <c r="A23" s="175"/>
      <c r="B23" s="171"/>
      <c r="C23" s="183" t="s">
        <v>582</v>
      </c>
      <c r="D23" s="184">
        <v>17202</v>
      </c>
      <c r="E23" s="174"/>
    </row>
    <row r="24" spans="1:5">
      <c r="A24" s="175"/>
      <c r="B24" s="171"/>
      <c r="C24" s="183" t="s">
        <v>583</v>
      </c>
      <c r="D24" s="184">
        <v>3500</v>
      </c>
      <c r="E24" s="174"/>
    </row>
    <row r="25" spans="1:5">
      <c r="A25" s="175"/>
      <c r="B25" s="171"/>
      <c r="C25" s="183" t="s">
        <v>584</v>
      </c>
      <c r="D25" s="184">
        <v>78420</v>
      </c>
      <c r="E25" s="174"/>
    </row>
    <row r="26" spans="1:5">
      <c r="A26" s="175"/>
      <c r="B26" s="171"/>
      <c r="C26" s="183" t="s">
        <v>585</v>
      </c>
      <c r="D26" s="184">
        <v>60000</v>
      </c>
      <c r="E26" s="174"/>
    </row>
    <row r="27" spans="1:5">
      <c r="A27" s="175"/>
      <c r="B27" s="171"/>
      <c r="C27" s="183" t="s">
        <v>586</v>
      </c>
      <c r="D27" s="184">
        <v>17470</v>
      </c>
      <c r="E27" s="174"/>
    </row>
    <row r="28" spans="1:5">
      <c r="A28" s="175"/>
      <c r="B28" s="171"/>
      <c r="C28" s="183" t="s">
        <v>587</v>
      </c>
      <c r="D28" s="184">
        <v>274205</v>
      </c>
      <c r="E28" s="174"/>
    </row>
    <row r="29" ht="27" spans="1:5">
      <c r="A29" s="175"/>
      <c r="B29" s="171"/>
      <c r="C29" s="183" t="s">
        <v>588</v>
      </c>
      <c r="D29" s="184">
        <v>248527</v>
      </c>
      <c r="E29" s="174"/>
    </row>
    <row r="30" ht="27" spans="1:5">
      <c r="A30" s="175"/>
      <c r="B30" s="171"/>
      <c r="C30" s="183" t="s">
        <v>589</v>
      </c>
      <c r="D30" s="184">
        <v>14795</v>
      </c>
      <c r="E30" s="174"/>
    </row>
    <row r="31" ht="27" spans="1:5">
      <c r="A31" s="175"/>
      <c r="B31" s="171"/>
      <c r="C31" s="183" t="s">
        <v>590</v>
      </c>
      <c r="D31" s="184">
        <v>9652</v>
      </c>
      <c r="E31" s="174"/>
    </row>
    <row r="32" spans="1:5">
      <c r="A32" s="175"/>
      <c r="B32" s="171"/>
      <c r="C32" s="183" t="s">
        <v>591</v>
      </c>
      <c r="D32" s="184">
        <v>3879</v>
      </c>
      <c r="E32" s="174"/>
    </row>
    <row r="33" spans="1:5">
      <c r="A33" s="175"/>
      <c r="B33" s="171"/>
      <c r="C33" s="183" t="s">
        <v>592</v>
      </c>
      <c r="D33" s="184">
        <v>66887.39</v>
      </c>
      <c r="E33" s="174"/>
    </row>
    <row r="34" spans="1:5">
      <c r="A34" s="175"/>
      <c r="B34" s="171"/>
      <c r="C34" s="183" t="s">
        <v>593</v>
      </c>
      <c r="D34" s="184">
        <v>10778.09</v>
      </c>
      <c r="E34" s="174"/>
    </row>
    <row r="35" ht="14.25" spans="1:5">
      <c r="A35" s="175"/>
      <c r="B35" s="185" t="s">
        <v>594</v>
      </c>
      <c r="C35" s="176" t="s">
        <v>143</v>
      </c>
      <c r="D35" s="177">
        <v>377099.17</v>
      </c>
      <c r="E35" s="174"/>
    </row>
    <row r="36" ht="14.25" spans="1:5">
      <c r="A36" s="175"/>
      <c r="B36" s="186"/>
      <c r="C36" s="178" t="s">
        <v>423</v>
      </c>
      <c r="D36" s="179">
        <v>10000</v>
      </c>
      <c r="E36" s="178"/>
    </row>
    <row r="37" ht="14.25" spans="1:5">
      <c r="A37" s="175"/>
      <c r="B37" s="186"/>
      <c r="C37" s="178" t="s">
        <v>425</v>
      </c>
      <c r="D37" s="179">
        <v>25408.02</v>
      </c>
      <c r="E37" s="178"/>
    </row>
    <row r="38" ht="27" spans="1:5">
      <c r="A38" s="175"/>
      <c r="B38" s="186"/>
      <c r="C38" s="178" t="s">
        <v>426</v>
      </c>
      <c r="D38" s="179">
        <v>16498.29</v>
      </c>
      <c r="E38" s="178"/>
    </row>
    <row r="39" ht="14.25" spans="1:5">
      <c r="A39" s="175"/>
      <c r="B39" s="186"/>
      <c r="C39" s="178" t="s">
        <v>427</v>
      </c>
      <c r="D39" s="179">
        <v>53825.85</v>
      </c>
      <c r="E39" s="178"/>
    </row>
    <row r="40" ht="14.25" spans="1:5">
      <c r="A40" s="175"/>
      <c r="B40" s="186"/>
      <c r="C40" s="178" t="s">
        <v>428</v>
      </c>
      <c r="D40" s="179">
        <v>17360</v>
      </c>
      <c r="E40" s="178"/>
    </row>
    <row r="41" ht="40.5" spans="1:5">
      <c r="A41" s="175"/>
      <c r="B41" s="186"/>
      <c r="C41" s="178" t="s">
        <v>429</v>
      </c>
      <c r="D41" s="179">
        <v>42336.2</v>
      </c>
      <c r="E41" s="178"/>
    </row>
    <row r="42" ht="14.25" spans="1:5">
      <c r="A42" s="175"/>
      <c r="B42" s="186"/>
      <c r="C42" s="178" t="s">
        <v>430</v>
      </c>
      <c r="D42" s="179">
        <v>11000</v>
      </c>
      <c r="E42" s="178"/>
    </row>
    <row r="43" ht="14.25" spans="1:5">
      <c r="A43" s="175"/>
      <c r="B43" s="186"/>
      <c r="C43" s="178" t="s">
        <v>431</v>
      </c>
      <c r="D43" s="179">
        <v>39420</v>
      </c>
      <c r="E43" s="178"/>
    </row>
    <row r="44" ht="27" spans="1:5">
      <c r="A44" s="175"/>
      <c r="B44" s="186"/>
      <c r="C44" s="178" t="s">
        <v>432</v>
      </c>
      <c r="D44" s="179">
        <v>20230.55</v>
      </c>
      <c r="E44" s="178"/>
    </row>
    <row r="45" ht="14.25" spans="1:5">
      <c r="A45" s="175"/>
      <c r="B45" s="186"/>
      <c r="C45" s="178" t="s">
        <v>433</v>
      </c>
      <c r="D45" s="179">
        <v>106543.17</v>
      </c>
      <c r="E45" s="178"/>
    </row>
    <row r="46" ht="14.25" spans="1:5">
      <c r="A46" s="175"/>
      <c r="B46" s="186"/>
      <c r="C46" s="178" t="s">
        <v>434</v>
      </c>
      <c r="D46" s="179">
        <v>21908.02</v>
      </c>
      <c r="E46" s="178"/>
    </row>
    <row r="47" ht="14.25" spans="1:5">
      <c r="A47" s="175"/>
      <c r="B47" s="186"/>
      <c r="C47" s="178" t="s">
        <v>435</v>
      </c>
      <c r="D47" s="179">
        <v>6972</v>
      </c>
      <c r="E47" s="178"/>
    </row>
    <row r="48" ht="27" spans="1:5">
      <c r="A48" s="175"/>
      <c r="B48" s="186"/>
      <c r="C48" s="178" t="s">
        <v>436</v>
      </c>
      <c r="D48" s="179">
        <v>12500</v>
      </c>
      <c r="E48" s="178"/>
    </row>
    <row r="49" ht="14.25" spans="1:5">
      <c r="A49" s="175"/>
      <c r="B49" s="186"/>
      <c r="C49" s="178" t="s">
        <v>437</v>
      </c>
      <c r="D49" s="179">
        <v>500</v>
      </c>
      <c r="E49" s="178"/>
    </row>
    <row r="50" ht="14.25" spans="1:5">
      <c r="A50" s="175"/>
      <c r="B50" s="186"/>
      <c r="C50" s="178" t="s">
        <v>438</v>
      </c>
      <c r="D50" s="179">
        <v>5246</v>
      </c>
      <c r="E50" s="178"/>
    </row>
    <row r="51" ht="14.25" spans="1:5">
      <c r="A51" s="175"/>
      <c r="B51" s="186"/>
      <c r="C51" s="178" t="s">
        <v>439</v>
      </c>
      <c r="D51" s="179">
        <v>1000</v>
      </c>
      <c r="E51" s="178"/>
    </row>
    <row r="52" ht="27" spans="1:5">
      <c r="A52" s="175"/>
      <c r="B52" s="186"/>
      <c r="C52" s="178" t="s">
        <v>440</v>
      </c>
      <c r="D52" s="179">
        <v>2000</v>
      </c>
      <c r="E52" s="178"/>
    </row>
    <row r="53" ht="14.25" spans="1:5">
      <c r="A53" s="175"/>
      <c r="B53" s="186"/>
      <c r="C53" s="178" t="s">
        <v>441</v>
      </c>
      <c r="D53" s="179">
        <v>300</v>
      </c>
      <c r="E53" s="178"/>
    </row>
    <row r="54" ht="14.25" spans="1:5">
      <c r="A54" s="175"/>
      <c r="B54" s="186"/>
      <c r="C54" s="178" t="s">
        <v>442</v>
      </c>
      <c r="D54" s="179">
        <v>8834.15</v>
      </c>
      <c r="E54" s="178"/>
    </row>
    <row r="55" ht="27" spans="1:5">
      <c r="A55" s="175"/>
      <c r="B55" s="186"/>
      <c r="C55" s="178" t="s">
        <v>443</v>
      </c>
      <c r="D55" s="179">
        <v>4560</v>
      </c>
      <c r="E55" s="178"/>
    </row>
    <row r="56" ht="27" spans="1:5">
      <c r="A56" s="175"/>
      <c r="B56" s="186"/>
      <c r="C56" s="178" t="s">
        <v>444</v>
      </c>
      <c r="D56" s="179">
        <v>200</v>
      </c>
      <c r="E56" s="178"/>
    </row>
    <row r="57" ht="14.25" spans="1:5">
      <c r="A57" s="175"/>
      <c r="B57" s="186"/>
      <c r="C57" s="178" t="s">
        <v>445</v>
      </c>
      <c r="D57" s="179">
        <v>400</v>
      </c>
      <c r="E57" s="178"/>
    </row>
    <row r="58" ht="27" spans="1:5">
      <c r="A58" s="175"/>
      <c r="B58" s="186"/>
      <c r="C58" s="178" t="s">
        <v>446</v>
      </c>
      <c r="D58" s="179">
        <v>225</v>
      </c>
      <c r="E58" s="178"/>
    </row>
    <row r="59" ht="14.25" spans="1:5">
      <c r="A59" s="175"/>
      <c r="B59" s="186"/>
      <c r="C59" s="178" t="s">
        <v>447</v>
      </c>
      <c r="D59" s="179">
        <v>11000</v>
      </c>
      <c r="E59" s="178"/>
    </row>
    <row r="60" ht="27" spans="1:5">
      <c r="A60" s="175"/>
      <c r="B60" s="186"/>
      <c r="C60" s="178" t="s">
        <v>448</v>
      </c>
      <c r="D60" s="179">
        <v>9420</v>
      </c>
      <c r="E60" s="178"/>
    </row>
    <row r="61" ht="14.25" spans="1:5">
      <c r="A61" s="175"/>
      <c r="B61" s="186"/>
      <c r="C61" s="178" t="s">
        <v>449</v>
      </c>
      <c r="D61" s="179">
        <v>17360</v>
      </c>
      <c r="E61" s="178"/>
    </row>
    <row r="62" ht="40.5" spans="1:5">
      <c r="A62" s="175"/>
      <c r="B62" s="186"/>
      <c r="C62" s="178" t="s">
        <v>450</v>
      </c>
      <c r="D62" s="179">
        <v>2056</v>
      </c>
      <c r="E62" s="178"/>
    </row>
    <row r="63" ht="27" spans="1:5">
      <c r="A63" s="175"/>
      <c r="B63" s="186"/>
      <c r="C63" s="178" t="s">
        <v>451</v>
      </c>
      <c r="D63" s="179">
        <v>2062</v>
      </c>
      <c r="E63" s="178"/>
    </row>
    <row r="64" ht="14.25" spans="1:5">
      <c r="A64" s="175"/>
      <c r="B64" s="186"/>
      <c r="C64" s="178" t="s">
        <v>452</v>
      </c>
      <c r="D64" s="179">
        <v>838.5</v>
      </c>
      <c r="E64" s="178"/>
    </row>
    <row r="65" ht="14.25" spans="1:5">
      <c r="A65" s="175"/>
      <c r="B65" s="186"/>
      <c r="C65" s="178" t="s">
        <v>453</v>
      </c>
      <c r="D65" s="179">
        <v>53825.85</v>
      </c>
      <c r="E65" s="178"/>
    </row>
    <row r="66" ht="27" spans="1:5">
      <c r="A66" s="175"/>
      <c r="B66" s="186"/>
      <c r="C66" s="178" t="s">
        <v>454</v>
      </c>
      <c r="D66" s="179">
        <v>35000</v>
      </c>
      <c r="E66" s="178"/>
    </row>
    <row r="67" ht="14.25" spans="1:5">
      <c r="A67" s="175"/>
      <c r="B67" s="186"/>
      <c r="C67" s="178" t="s">
        <v>455</v>
      </c>
      <c r="D67" s="179">
        <v>4000</v>
      </c>
      <c r="E67" s="178"/>
    </row>
    <row r="68" ht="27" spans="1:5">
      <c r="A68" s="175"/>
      <c r="B68" s="186"/>
      <c r="C68" s="178" t="s">
        <v>456</v>
      </c>
      <c r="D68" s="179">
        <v>14825.85</v>
      </c>
      <c r="E68" s="178"/>
    </row>
    <row r="69" ht="40.5" spans="1:5">
      <c r="A69" s="175"/>
      <c r="B69" s="186"/>
      <c r="C69" s="178" t="s">
        <v>457</v>
      </c>
      <c r="D69" s="179">
        <v>16498.29</v>
      </c>
      <c r="E69" s="178"/>
    </row>
    <row r="70" ht="14.25" spans="1:5">
      <c r="A70" s="175"/>
      <c r="B70" s="186"/>
      <c r="C70" s="178" t="s">
        <v>458</v>
      </c>
      <c r="D70" s="179">
        <v>138956.76</v>
      </c>
      <c r="E70" s="178"/>
    </row>
    <row r="71" ht="14.25" spans="1:5">
      <c r="A71" s="175"/>
      <c r="B71" s="186"/>
      <c r="C71" s="178" t="s">
        <v>459</v>
      </c>
      <c r="D71" s="179">
        <v>134334</v>
      </c>
      <c r="E71" s="178"/>
    </row>
    <row r="72" ht="14.25" spans="1:5">
      <c r="A72" s="175"/>
      <c r="B72" s="186"/>
      <c r="C72" s="178" t="s">
        <v>460</v>
      </c>
      <c r="D72" s="179">
        <v>4622.76</v>
      </c>
      <c r="E72" s="178"/>
    </row>
    <row r="73" ht="14.25" spans="1:5">
      <c r="A73" s="175"/>
      <c r="B73" s="186"/>
      <c r="C73" s="178" t="s">
        <v>461</v>
      </c>
      <c r="D73" s="179">
        <v>18540.2</v>
      </c>
      <c r="E73" s="178"/>
    </row>
    <row r="74" ht="14.25" spans="1:5">
      <c r="A74" s="175"/>
      <c r="B74" s="186"/>
      <c r="C74" s="178" t="s">
        <v>462</v>
      </c>
      <c r="D74" s="179">
        <v>5453</v>
      </c>
      <c r="E74" s="178"/>
    </row>
    <row r="75" ht="14.25" spans="1:5">
      <c r="A75" s="175"/>
      <c r="B75" s="186"/>
      <c r="C75" s="178" t="s">
        <v>463</v>
      </c>
      <c r="D75" s="179">
        <v>13087.2</v>
      </c>
      <c r="E75" s="178"/>
    </row>
    <row r="76" ht="14.25" spans="1:5">
      <c r="A76" s="175"/>
      <c r="B76" s="186"/>
      <c r="C76" s="178" t="s">
        <v>464</v>
      </c>
      <c r="D76" s="179">
        <v>500</v>
      </c>
      <c r="E76" s="178"/>
    </row>
    <row r="77" ht="14.25" spans="1:5">
      <c r="A77" s="175"/>
      <c r="B77" s="186"/>
      <c r="C77" s="178" t="s">
        <v>465</v>
      </c>
      <c r="D77" s="179">
        <v>11396.4</v>
      </c>
      <c r="E77" s="178"/>
    </row>
    <row r="78" ht="14.25" spans="1:5">
      <c r="A78" s="175"/>
      <c r="B78" s="186"/>
      <c r="C78" s="178" t="s">
        <v>466</v>
      </c>
      <c r="D78" s="179">
        <v>1000</v>
      </c>
      <c r="E78" s="178"/>
    </row>
    <row r="79" ht="27" spans="1:5">
      <c r="A79" s="175"/>
      <c r="B79" s="186"/>
      <c r="C79" s="178" t="s">
        <v>467</v>
      </c>
      <c r="D79" s="179">
        <v>1480</v>
      </c>
      <c r="E79" s="178"/>
    </row>
    <row r="80" ht="27" spans="1:5">
      <c r="A80" s="175"/>
      <c r="B80" s="186"/>
      <c r="C80" s="178" t="s">
        <v>468</v>
      </c>
      <c r="D80" s="179">
        <v>1000</v>
      </c>
      <c r="E80" s="178"/>
    </row>
    <row r="81" ht="27" spans="1:5">
      <c r="A81" s="187"/>
      <c r="B81" s="188"/>
      <c r="C81" s="178" t="s">
        <v>469</v>
      </c>
      <c r="D81" s="179">
        <v>7916.4</v>
      </c>
      <c r="E81" s="178"/>
    </row>
    <row r="82" ht="14.25" spans="1:5">
      <c r="A82" s="189" t="s">
        <v>595</v>
      </c>
      <c r="B82" s="171" t="s">
        <v>596</v>
      </c>
      <c r="C82" s="180" t="s">
        <v>204</v>
      </c>
      <c r="D82" s="181">
        <v>660191</v>
      </c>
      <c r="E82" s="174"/>
    </row>
    <row r="83" ht="14.25" spans="1:5">
      <c r="A83" s="189"/>
      <c r="B83" s="171"/>
      <c r="C83" s="178" t="s">
        <v>597</v>
      </c>
      <c r="D83" s="179">
        <v>120400</v>
      </c>
      <c r="E83" s="178"/>
    </row>
    <row r="84" ht="27" spans="1:5">
      <c r="A84" s="189"/>
      <c r="B84" s="171"/>
      <c r="C84" s="178" t="s">
        <v>598</v>
      </c>
      <c r="D84" s="179">
        <v>10000</v>
      </c>
      <c r="E84" s="178"/>
    </row>
    <row r="85" ht="14.25" spans="1:5">
      <c r="A85" s="189"/>
      <c r="B85" s="171"/>
      <c r="C85" s="178" t="s">
        <v>599</v>
      </c>
      <c r="D85" s="179">
        <v>5000</v>
      </c>
      <c r="E85" s="178"/>
    </row>
    <row r="86" ht="14.25" spans="1:5">
      <c r="A86" s="189"/>
      <c r="B86" s="171"/>
      <c r="C86" s="178" t="s">
        <v>600</v>
      </c>
      <c r="D86" s="179">
        <v>12498</v>
      </c>
      <c r="E86" s="178"/>
    </row>
    <row r="87" ht="14.25" spans="1:5">
      <c r="A87" s="189"/>
      <c r="B87" s="171"/>
      <c r="C87" s="178" t="s">
        <v>601</v>
      </c>
      <c r="D87" s="179">
        <v>1400</v>
      </c>
      <c r="E87" s="178"/>
    </row>
    <row r="88" ht="14.25" spans="1:5">
      <c r="A88" s="189"/>
      <c r="B88" s="171"/>
      <c r="C88" s="178" t="s">
        <v>602</v>
      </c>
      <c r="D88" s="179">
        <v>313190</v>
      </c>
      <c r="E88" s="178"/>
    </row>
    <row r="89" ht="27" spans="1:5">
      <c r="A89" s="189"/>
      <c r="B89" s="171"/>
      <c r="C89" s="178" t="s">
        <v>603</v>
      </c>
      <c r="D89" s="179">
        <v>197703</v>
      </c>
      <c r="E89" s="178"/>
    </row>
    <row r="90" ht="27" spans="1:5">
      <c r="A90" s="189"/>
      <c r="B90" s="171"/>
      <c r="C90" s="178" t="s">
        <v>604</v>
      </c>
      <c r="D90" s="184">
        <v>10000</v>
      </c>
      <c r="E90" s="178"/>
    </row>
    <row r="91" spans="1:5">
      <c r="A91" s="170" t="s">
        <v>605</v>
      </c>
      <c r="B91" s="171" t="s">
        <v>606</v>
      </c>
      <c r="C91" s="180" t="s">
        <v>204</v>
      </c>
      <c r="D91" s="173">
        <v>800000</v>
      </c>
      <c r="E91" s="174"/>
    </row>
    <row r="92" ht="14.25" spans="1:5">
      <c r="A92" s="175"/>
      <c r="B92" s="171"/>
      <c r="C92" s="178" t="s">
        <v>607</v>
      </c>
      <c r="D92" s="179">
        <v>117540</v>
      </c>
      <c r="E92" s="178"/>
    </row>
    <row r="93" ht="14.25" spans="1:5">
      <c r="A93" s="175"/>
      <c r="B93" s="185" t="s">
        <v>608</v>
      </c>
      <c r="C93" s="180" t="s">
        <v>204</v>
      </c>
      <c r="D93" s="181">
        <v>419825.26</v>
      </c>
      <c r="E93" s="178"/>
    </row>
    <row r="94" ht="14.25" spans="1:5">
      <c r="A94" s="175"/>
      <c r="B94" s="186"/>
      <c r="C94" s="178" t="s">
        <v>609</v>
      </c>
      <c r="D94" s="179">
        <v>105400</v>
      </c>
      <c r="E94" s="178"/>
    </row>
    <row r="95" ht="14.25" spans="1:5">
      <c r="A95" s="175"/>
      <c r="B95" s="186"/>
      <c r="C95" s="178" t="s">
        <v>610</v>
      </c>
      <c r="D95" s="179">
        <v>10900</v>
      </c>
      <c r="E95" s="178"/>
    </row>
    <row r="96" ht="27" spans="1:5">
      <c r="A96" s="175"/>
      <c r="B96" s="186"/>
      <c r="C96" s="178" t="s">
        <v>611</v>
      </c>
      <c r="D96" s="179">
        <v>34805.98</v>
      </c>
      <c r="E96" s="178"/>
    </row>
    <row r="97" ht="14.25" spans="1:5">
      <c r="A97" s="175"/>
      <c r="B97" s="186"/>
      <c r="C97" s="178" t="s">
        <v>612</v>
      </c>
      <c r="D97" s="179">
        <v>5000</v>
      </c>
      <c r="E97" s="178"/>
    </row>
    <row r="98" ht="14.25" spans="1:5">
      <c r="A98" s="175"/>
      <c r="B98" s="186"/>
      <c r="C98" s="178" t="s">
        <v>613</v>
      </c>
      <c r="D98" s="179">
        <v>141482.53</v>
      </c>
      <c r="E98" s="178"/>
    </row>
    <row r="99" ht="14.25" spans="1:5">
      <c r="A99" s="175"/>
      <c r="B99" s="186"/>
      <c r="C99" s="178" t="s">
        <v>614</v>
      </c>
      <c r="D99" s="179">
        <v>18437.94</v>
      </c>
      <c r="E99" s="178"/>
    </row>
    <row r="100" ht="14.25" spans="1:5">
      <c r="A100" s="175"/>
      <c r="B100" s="186"/>
      <c r="C100" s="178" t="s">
        <v>615</v>
      </c>
      <c r="D100" s="179">
        <v>19596.6</v>
      </c>
      <c r="E100" s="178"/>
    </row>
    <row r="101" ht="14.25" spans="1:5">
      <c r="A101" s="175"/>
      <c r="B101" s="186"/>
      <c r="C101" s="178" t="s">
        <v>616</v>
      </c>
      <c r="D101" s="179">
        <v>15815.72</v>
      </c>
      <c r="E101" s="178"/>
    </row>
    <row r="102" ht="27" spans="1:5">
      <c r="A102" s="175"/>
      <c r="B102" s="186"/>
      <c r="C102" s="178" t="s">
        <v>617</v>
      </c>
      <c r="D102" s="179">
        <v>11400</v>
      </c>
      <c r="E102" s="178"/>
    </row>
    <row r="103" ht="14.25" spans="1:5">
      <c r="A103" s="175"/>
      <c r="B103" s="186"/>
      <c r="C103" s="178" t="s">
        <v>618</v>
      </c>
      <c r="D103" s="179">
        <v>24937.6</v>
      </c>
      <c r="E103" s="178"/>
    </row>
    <row r="104" ht="14.25" spans="1:5">
      <c r="A104" s="175"/>
      <c r="B104" s="186"/>
      <c r="C104" s="178" t="s">
        <v>619</v>
      </c>
      <c r="D104" s="179">
        <v>5000</v>
      </c>
      <c r="E104" s="178"/>
    </row>
    <row r="105" ht="14.25" spans="1:5">
      <c r="A105" s="175"/>
      <c r="B105" s="186"/>
      <c r="C105" s="178" t="s">
        <v>620</v>
      </c>
      <c r="D105" s="179">
        <v>2000</v>
      </c>
      <c r="E105" s="178"/>
    </row>
    <row r="106" ht="14.25" spans="1:5">
      <c r="A106" s="175"/>
      <c r="B106" s="186"/>
      <c r="C106" s="178" t="s">
        <v>621</v>
      </c>
      <c r="D106" s="179">
        <v>15308.94</v>
      </c>
      <c r="E106" s="178"/>
    </row>
    <row r="107" ht="14.25" spans="1:5">
      <c r="A107" s="175"/>
      <c r="B107" s="186"/>
      <c r="C107" s="178" t="s">
        <v>622</v>
      </c>
      <c r="D107" s="179">
        <v>7204.54</v>
      </c>
      <c r="E107" s="178"/>
    </row>
    <row r="108" ht="14.25" spans="1:5">
      <c r="A108" s="187"/>
      <c r="B108" s="188"/>
      <c r="C108" s="178" t="s">
        <v>623</v>
      </c>
      <c r="D108" s="179">
        <v>2535.41</v>
      </c>
      <c r="E108" s="178"/>
    </row>
    <row r="109" spans="1:5">
      <c r="A109" s="170" t="s">
        <v>624</v>
      </c>
      <c r="B109" s="171" t="s">
        <v>625</v>
      </c>
      <c r="C109" s="180" t="s">
        <v>626</v>
      </c>
      <c r="D109" s="190">
        <f>D110+D114</f>
        <v>1747733.5</v>
      </c>
      <c r="E109" s="178"/>
    </row>
    <row r="110" ht="14.25" spans="1:5">
      <c r="A110" s="175"/>
      <c r="B110" s="185" t="s">
        <v>627</v>
      </c>
      <c r="C110" s="180" t="s">
        <v>204</v>
      </c>
      <c r="D110" s="181">
        <v>30203.6</v>
      </c>
      <c r="E110" s="178"/>
    </row>
    <row r="111" ht="14.25" spans="1:5">
      <c r="A111" s="175"/>
      <c r="B111" s="186"/>
      <c r="C111" s="178" t="s">
        <v>628</v>
      </c>
      <c r="D111" s="179">
        <v>20000</v>
      </c>
      <c r="E111" s="178"/>
    </row>
    <row r="112" ht="27" spans="1:5">
      <c r="A112" s="175"/>
      <c r="B112" s="186"/>
      <c r="C112" s="178" t="s">
        <v>629</v>
      </c>
      <c r="D112" s="179">
        <v>1785</v>
      </c>
      <c r="E112" s="178"/>
    </row>
    <row r="113" ht="14.25" spans="1:5">
      <c r="A113" s="175"/>
      <c r="B113" s="188"/>
      <c r="C113" s="178" t="s">
        <v>630</v>
      </c>
      <c r="D113" s="179">
        <v>8418.6</v>
      </c>
      <c r="E113" s="178"/>
    </row>
    <row r="114" ht="14.25" spans="1:5">
      <c r="A114" s="175"/>
      <c r="B114" s="185" t="s">
        <v>631</v>
      </c>
      <c r="C114" s="178" t="s">
        <v>204</v>
      </c>
      <c r="D114" s="179">
        <v>1717529.9</v>
      </c>
      <c r="E114" s="178"/>
    </row>
    <row r="115" ht="14.25" spans="1:5">
      <c r="A115" s="175"/>
      <c r="B115" s="186"/>
      <c r="C115" s="178" t="s">
        <v>632</v>
      </c>
      <c r="D115" s="179">
        <v>204246.07</v>
      </c>
      <c r="E115" s="178"/>
    </row>
    <row r="116" ht="14.25" spans="1:5">
      <c r="A116" s="175"/>
      <c r="B116" s="186"/>
      <c r="C116" s="178" t="s">
        <v>633</v>
      </c>
      <c r="D116" s="179">
        <v>66783.07</v>
      </c>
      <c r="E116" s="178"/>
    </row>
    <row r="117" ht="14.25" spans="1:5">
      <c r="A117" s="175"/>
      <c r="B117" s="186"/>
      <c r="C117" s="178" t="s">
        <v>634</v>
      </c>
      <c r="D117" s="179">
        <v>15400</v>
      </c>
      <c r="E117" s="178"/>
    </row>
    <row r="118" ht="14.25" spans="1:5">
      <c r="A118" s="175"/>
      <c r="B118" s="186"/>
      <c r="C118" s="178" t="s">
        <v>635</v>
      </c>
      <c r="D118" s="179">
        <v>15920</v>
      </c>
      <c r="E118" s="178"/>
    </row>
    <row r="119" ht="14.25" spans="1:5">
      <c r="A119" s="175"/>
      <c r="B119" s="186"/>
      <c r="C119" s="178" t="s">
        <v>636</v>
      </c>
      <c r="D119" s="179">
        <v>12000</v>
      </c>
      <c r="E119" s="178"/>
    </row>
    <row r="120" ht="14.25" spans="1:5">
      <c r="A120" s="175"/>
      <c r="B120" s="186"/>
      <c r="C120" s="178" t="s">
        <v>637</v>
      </c>
      <c r="D120" s="179">
        <v>66208</v>
      </c>
      <c r="E120" s="178"/>
    </row>
    <row r="121" ht="14.25" spans="1:5">
      <c r="A121" s="187"/>
      <c r="B121" s="188"/>
      <c r="C121" s="178" t="s">
        <v>638</v>
      </c>
      <c r="D121" s="179">
        <v>30000</v>
      </c>
      <c r="E121" s="178"/>
    </row>
    <row r="122" ht="27" customHeight="1" spans="1:5">
      <c r="A122" s="170" t="s">
        <v>639</v>
      </c>
      <c r="B122" s="185" t="s">
        <v>640</v>
      </c>
      <c r="C122" s="180" t="s">
        <v>204</v>
      </c>
      <c r="D122" s="190">
        <f>D123+D124</f>
        <v>2211758.01</v>
      </c>
      <c r="E122" s="178"/>
    </row>
    <row r="123" ht="14.25" spans="1:5">
      <c r="A123" s="175"/>
      <c r="B123" s="186"/>
      <c r="C123" s="178" t="s">
        <v>641</v>
      </c>
      <c r="D123" s="179">
        <v>130000</v>
      </c>
      <c r="E123" s="178"/>
    </row>
    <row r="124" ht="14.25" spans="1:5">
      <c r="A124" s="187"/>
      <c r="B124" s="188"/>
      <c r="C124" s="178" t="s">
        <v>642</v>
      </c>
      <c r="D124" s="179">
        <v>2081758.01</v>
      </c>
      <c r="E124" s="178"/>
    </row>
    <row r="125" ht="27" customHeight="1" spans="1:5">
      <c r="A125" s="170" t="s">
        <v>643</v>
      </c>
      <c r="B125" s="185" t="s">
        <v>644</v>
      </c>
      <c r="C125" s="180" t="s">
        <v>204</v>
      </c>
      <c r="D125" s="181">
        <v>104965.95</v>
      </c>
      <c r="E125" s="178"/>
    </row>
    <row r="126" ht="14.25" spans="1:5">
      <c r="A126" s="175"/>
      <c r="B126" s="186"/>
      <c r="C126" s="178" t="s">
        <v>645</v>
      </c>
      <c r="D126" s="179">
        <v>46721</v>
      </c>
      <c r="E126" s="178"/>
    </row>
    <row r="127" ht="14.25" spans="1:5">
      <c r="A127" s="175"/>
      <c r="B127" s="186"/>
      <c r="C127" s="178" t="s">
        <v>646</v>
      </c>
      <c r="D127" s="179">
        <v>8300</v>
      </c>
      <c r="E127" s="178"/>
    </row>
    <row r="128" ht="14.25" spans="1:5">
      <c r="A128" s="175"/>
      <c r="B128" s="186"/>
      <c r="C128" s="178" t="s">
        <v>647</v>
      </c>
      <c r="D128" s="179">
        <v>43884</v>
      </c>
      <c r="E128" s="178"/>
    </row>
    <row r="129" ht="14.25" spans="1:5">
      <c r="A129" s="175"/>
      <c r="B129" s="186"/>
      <c r="C129" s="178" t="s">
        <v>648</v>
      </c>
      <c r="D129" s="179">
        <v>5463</v>
      </c>
      <c r="E129" s="178"/>
    </row>
    <row r="130" ht="27" spans="1:5">
      <c r="A130" s="175"/>
      <c r="B130" s="186"/>
      <c r="C130" s="178" t="s">
        <v>649</v>
      </c>
      <c r="D130" s="179">
        <v>28075.15</v>
      </c>
      <c r="E130" s="178"/>
    </row>
    <row r="131" ht="14.25" spans="1:5">
      <c r="A131" s="175"/>
      <c r="B131" s="186"/>
      <c r="C131" s="178" t="s">
        <v>650</v>
      </c>
      <c r="D131" s="179">
        <v>1732</v>
      </c>
      <c r="E131" s="178"/>
    </row>
    <row r="132" ht="14.25" spans="1:5">
      <c r="A132" s="175"/>
      <c r="B132" s="186"/>
      <c r="C132" s="178" t="s">
        <v>651</v>
      </c>
      <c r="D132" s="179">
        <v>26343.15</v>
      </c>
      <c r="E132" s="178"/>
    </row>
    <row r="133" ht="14.25" spans="1:5">
      <c r="A133" s="175"/>
      <c r="B133" s="186"/>
      <c r="C133" s="178" t="s">
        <v>652</v>
      </c>
      <c r="D133" s="179">
        <v>24706.8</v>
      </c>
      <c r="E133" s="178"/>
    </row>
    <row r="134" ht="14.25" spans="1:5">
      <c r="A134" s="175"/>
      <c r="B134" s="186"/>
      <c r="C134" s="178" t="s">
        <v>653</v>
      </c>
      <c r="D134" s="179">
        <v>24346.8</v>
      </c>
      <c r="E134" s="178"/>
    </row>
    <row r="135" ht="14.25" spans="1:5">
      <c r="A135" s="187"/>
      <c r="B135" s="188"/>
      <c r="C135" s="178" t="s">
        <v>654</v>
      </c>
      <c r="D135" s="179">
        <v>360</v>
      </c>
      <c r="E135" s="178"/>
    </row>
    <row r="136" ht="27" customHeight="1" spans="1:5">
      <c r="A136" s="170" t="s">
        <v>655</v>
      </c>
      <c r="B136" s="185" t="s">
        <v>656</v>
      </c>
      <c r="C136" s="172" t="s">
        <v>204</v>
      </c>
      <c r="D136" s="181">
        <v>1678205.08</v>
      </c>
      <c r="E136" s="178"/>
    </row>
    <row r="137" ht="14.25" spans="1:5">
      <c r="A137" s="175"/>
      <c r="B137" s="186"/>
      <c r="C137" s="178" t="s">
        <v>657</v>
      </c>
      <c r="D137" s="179">
        <v>419886.41</v>
      </c>
      <c r="E137" s="174"/>
    </row>
    <row r="138" ht="14.25" spans="1:5">
      <c r="A138" s="175"/>
      <c r="B138" s="186"/>
      <c r="C138" s="178" t="s">
        <v>658</v>
      </c>
      <c r="D138" s="179">
        <v>5000</v>
      </c>
      <c r="E138" s="178"/>
    </row>
    <row r="139" ht="14.25" spans="1:5">
      <c r="A139" s="175"/>
      <c r="B139" s="186"/>
      <c r="C139" s="178" t="s">
        <v>659</v>
      </c>
      <c r="D139" s="179">
        <v>500</v>
      </c>
      <c r="E139" s="178"/>
    </row>
    <row r="140" ht="14.25" spans="1:5">
      <c r="A140" s="175"/>
      <c r="B140" s="186"/>
      <c r="C140" s="178" t="s">
        <v>660</v>
      </c>
      <c r="D140" s="179">
        <v>300</v>
      </c>
      <c r="E140" s="178"/>
    </row>
    <row r="141" ht="14.25" spans="1:5">
      <c r="A141" s="175"/>
      <c r="B141" s="186"/>
      <c r="C141" s="178" t="s">
        <v>661</v>
      </c>
      <c r="D141" s="179">
        <v>45282.41</v>
      </c>
      <c r="E141" s="178"/>
    </row>
    <row r="142" ht="14.25" spans="1:5">
      <c r="A142" s="175"/>
      <c r="B142" s="186"/>
      <c r="C142" s="178" t="s">
        <v>662</v>
      </c>
      <c r="D142" s="179">
        <v>23123</v>
      </c>
      <c r="E142" s="178"/>
    </row>
    <row r="143" ht="14.25" spans="1:5">
      <c r="A143" s="175"/>
      <c r="B143" s="186"/>
      <c r="C143" s="178" t="s">
        <v>663</v>
      </c>
      <c r="D143" s="179">
        <v>14123</v>
      </c>
      <c r="E143" s="178"/>
    </row>
    <row r="144" ht="14.25" spans="1:5">
      <c r="A144" s="175"/>
      <c r="B144" s="186"/>
      <c r="C144" s="178" t="s">
        <v>664</v>
      </c>
      <c r="D144" s="179">
        <v>9000</v>
      </c>
      <c r="E144" s="178"/>
    </row>
    <row r="145" ht="14.25" spans="1:5">
      <c r="A145" s="175"/>
      <c r="B145" s="186"/>
      <c r="C145" s="178" t="s">
        <v>665</v>
      </c>
      <c r="D145" s="179">
        <v>15500</v>
      </c>
      <c r="E145" s="178"/>
    </row>
    <row r="146" ht="14.25" spans="1:5">
      <c r="A146" s="175"/>
      <c r="B146" s="186"/>
      <c r="C146" s="178" t="s">
        <v>666</v>
      </c>
      <c r="D146" s="179">
        <v>5000</v>
      </c>
      <c r="E146" s="178"/>
    </row>
    <row r="147" ht="14.25" spans="1:5">
      <c r="A147" s="175"/>
      <c r="B147" s="186"/>
      <c r="C147" s="178" t="s">
        <v>667</v>
      </c>
      <c r="D147" s="179">
        <v>15000</v>
      </c>
      <c r="E147" s="178"/>
    </row>
    <row r="148" ht="14.25" spans="1:5">
      <c r="A148" s="175"/>
      <c r="B148" s="186"/>
      <c r="C148" s="178" t="s">
        <v>668</v>
      </c>
      <c r="D148" s="179">
        <v>10000</v>
      </c>
      <c r="E148" s="178"/>
    </row>
    <row r="149" ht="14.25" spans="1:5">
      <c r="A149" s="175"/>
      <c r="B149" s="186"/>
      <c r="C149" s="178" t="s">
        <v>669</v>
      </c>
      <c r="D149" s="179">
        <v>316569</v>
      </c>
      <c r="E149" s="178"/>
    </row>
    <row r="150" ht="27" spans="1:5">
      <c r="A150" s="175"/>
      <c r="B150" s="186"/>
      <c r="C150" s="178" t="s">
        <v>670</v>
      </c>
      <c r="D150" s="179">
        <v>17391</v>
      </c>
      <c r="E150" s="178"/>
    </row>
    <row r="151" ht="27" spans="1:5">
      <c r="A151" s="175"/>
      <c r="B151" s="186"/>
      <c r="C151" s="178" t="s">
        <v>671</v>
      </c>
      <c r="D151" s="179">
        <v>22415.6</v>
      </c>
      <c r="E151" s="178"/>
    </row>
    <row r="152" ht="14.25" spans="1:5">
      <c r="A152" s="175"/>
      <c r="B152" s="186"/>
      <c r="C152" s="178" t="s">
        <v>672</v>
      </c>
      <c r="D152" s="179">
        <v>9000</v>
      </c>
      <c r="E152" s="178"/>
    </row>
    <row r="153" ht="14.25" spans="1:5">
      <c r="A153" s="175"/>
      <c r="B153" s="186"/>
      <c r="C153" s="178" t="s">
        <v>673</v>
      </c>
      <c r="D153" s="179">
        <v>227</v>
      </c>
      <c r="E153" s="178"/>
    </row>
    <row r="154" ht="14.25" spans="1:5">
      <c r="A154" s="175"/>
      <c r="B154" s="186"/>
      <c r="C154" s="178" t="s">
        <v>674</v>
      </c>
      <c r="D154" s="179">
        <v>390</v>
      </c>
      <c r="E154" s="178"/>
    </row>
    <row r="155" ht="14.25" spans="1:5">
      <c r="A155" s="175"/>
      <c r="B155" s="186"/>
      <c r="C155" s="178" t="s">
        <v>675</v>
      </c>
      <c r="D155" s="179">
        <v>82479</v>
      </c>
      <c r="E155" s="178"/>
    </row>
    <row r="156" ht="27" spans="1:5">
      <c r="A156" s="175"/>
      <c r="B156" s="186"/>
      <c r="C156" s="191" t="s">
        <v>676</v>
      </c>
      <c r="D156" s="192">
        <v>100000</v>
      </c>
      <c r="E156" s="178"/>
    </row>
    <row r="157" ht="27" spans="1:5">
      <c r="A157" s="175"/>
      <c r="B157" s="186"/>
      <c r="C157" s="191" t="s">
        <v>677</v>
      </c>
      <c r="D157" s="192">
        <v>5000</v>
      </c>
      <c r="E157" s="178"/>
    </row>
    <row r="158" ht="14.25" spans="1:5">
      <c r="A158" s="175"/>
      <c r="B158" s="186"/>
      <c r="C158" s="178" t="s">
        <v>678</v>
      </c>
      <c r="D158" s="179">
        <v>240271.28</v>
      </c>
      <c r="E158" s="178"/>
    </row>
    <row r="159" ht="14.25" spans="1:5">
      <c r="A159" s="175"/>
      <c r="B159" s="186"/>
      <c r="C159" s="178" t="s">
        <v>679</v>
      </c>
      <c r="D159" s="179">
        <v>57491.26</v>
      </c>
      <c r="E159" s="178"/>
    </row>
    <row r="160" ht="14.25" spans="1:5">
      <c r="A160" s="175"/>
      <c r="B160" s="186"/>
      <c r="C160" s="178" t="s">
        <v>680</v>
      </c>
      <c r="D160" s="179">
        <v>1000</v>
      </c>
      <c r="E160" s="178"/>
    </row>
    <row r="161" ht="14.25" spans="1:5">
      <c r="A161" s="175"/>
      <c r="B161" s="186"/>
      <c r="C161" s="178" t="s">
        <v>681</v>
      </c>
      <c r="D161" s="179">
        <v>0</v>
      </c>
      <c r="E161" s="178"/>
    </row>
    <row r="162" ht="14.25" spans="1:5">
      <c r="A162" s="175"/>
      <c r="B162" s="186"/>
      <c r="C162" s="178" t="s">
        <v>682</v>
      </c>
      <c r="D162" s="179">
        <v>1400</v>
      </c>
      <c r="E162" s="178"/>
    </row>
    <row r="163" ht="14.25" spans="1:5">
      <c r="A163" s="175"/>
      <c r="B163" s="186"/>
      <c r="C163" s="178" t="s">
        <v>683</v>
      </c>
      <c r="D163" s="179">
        <v>3500</v>
      </c>
      <c r="E163" s="178"/>
    </row>
    <row r="164" ht="14.25" spans="1:5">
      <c r="A164" s="175"/>
      <c r="B164" s="186"/>
      <c r="C164" s="178" t="s">
        <v>684</v>
      </c>
      <c r="D164" s="179">
        <v>0</v>
      </c>
      <c r="E164" s="178"/>
    </row>
    <row r="165" ht="14.25" spans="1:5">
      <c r="A165" s="175"/>
      <c r="B165" s="186"/>
      <c r="C165" s="178" t="s">
        <v>685</v>
      </c>
      <c r="D165" s="179">
        <v>3799.02</v>
      </c>
      <c r="E165" s="178"/>
    </row>
    <row r="166" ht="14.25" spans="1:5">
      <c r="A166" s="175"/>
      <c r="B166" s="186"/>
      <c r="C166" s="178" t="s">
        <v>686</v>
      </c>
      <c r="D166" s="179">
        <v>3799.02</v>
      </c>
      <c r="E166" s="178"/>
    </row>
    <row r="167" ht="14.25" spans="1:5">
      <c r="A167" s="175"/>
      <c r="B167" s="186"/>
      <c r="C167" s="178" t="s">
        <v>687</v>
      </c>
      <c r="D167" s="179">
        <v>0</v>
      </c>
      <c r="E167" s="178"/>
    </row>
    <row r="168" ht="14.25" spans="1:5">
      <c r="A168" s="175"/>
      <c r="B168" s="186"/>
      <c r="C168" s="178" t="s">
        <v>688</v>
      </c>
      <c r="D168" s="179">
        <v>23344</v>
      </c>
      <c r="E168" s="178"/>
    </row>
    <row r="169" ht="27" spans="1:5">
      <c r="A169" s="175"/>
      <c r="B169" s="186"/>
      <c r="C169" s="178" t="s">
        <v>689</v>
      </c>
      <c r="D169" s="179">
        <v>0</v>
      </c>
      <c r="E169" s="178"/>
    </row>
    <row r="170" ht="14.25" spans="1:5">
      <c r="A170" s="175"/>
      <c r="B170" s="186"/>
      <c r="C170" s="178" t="s">
        <v>690</v>
      </c>
      <c r="D170" s="179">
        <v>174359</v>
      </c>
      <c r="E170" s="178"/>
    </row>
    <row r="171" ht="14.25" spans="1:5">
      <c r="A171" s="175"/>
      <c r="B171" s="186"/>
      <c r="C171" s="178" t="s">
        <v>691</v>
      </c>
      <c r="D171" s="179">
        <v>194803</v>
      </c>
      <c r="E171" s="178"/>
    </row>
    <row r="172" ht="14.25" spans="1:5">
      <c r="A172" s="175"/>
      <c r="B172" s="186"/>
      <c r="C172" s="178" t="s">
        <v>692</v>
      </c>
      <c r="D172" s="179">
        <v>20000</v>
      </c>
      <c r="E172" s="178"/>
    </row>
    <row r="173" ht="14.25" spans="1:5">
      <c r="A173" s="175"/>
      <c r="B173" s="186"/>
      <c r="C173" s="178" t="s">
        <v>693</v>
      </c>
      <c r="D173" s="179">
        <v>1689.56</v>
      </c>
      <c r="E173" s="178"/>
    </row>
    <row r="174" ht="14.25" spans="1:5">
      <c r="A174" s="175"/>
      <c r="B174" s="186"/>
      <c r="C174" s="178" t="s">
        <v>694</v>
      </c>
      <c r="D174" s="179">
        <v>1000</v>
      </c>
      <c r="E174" s="178"/>
    </row>
    <row r="175" ht="14.25" spans="1:5">
      <c r="A175" s="175"/>
      <c r="B175" s="186"/>
      <c r="C175" s="178" t="s">
        <v>695</v>
      </c>
      <c r="D175" s="179">
        <v>689.56</v>
      </c>
      <c r="E175" s="178"/>
    </row>
    <row r="176" ht="14.25" spans="1:5">
      <c r="A176" s="175"/>
      <c r="B176" s="186"/>
      <c r="C176" s="178" t="s">
        <v>696</v>
      </c>
      <c r="D176" s="179">
        <v>6000</v>
      </c>
      <c r="E176" s="178"/>
    </row>
    <row r="177" ht="14.25" spans="1:5">
      <c r="A177" s="175"/>
      <c r="B177" s="186"/>
      <c r="C177" s="178" t="s">
        <v>697</v>
      </c>
      <c r="D177" s="179">
        <v>0</v>
      </c>
      <c r="E177" s="178"/>
    </row>
    <row r="178" ht="14.25" spans="1:5">
      <c r="A178" s="175"/>
      <c r="B178" s="186"/>
      <c r="C178" s="178" t="s">
        <v>698</v>
      </c>
      <c r="D178" s="179">
        <v>1011</v>
      </c>
      <c r="E178" s="178"/>
    </row>
    <row r="179" ht="14.25" spans="1:5">
      <c r="A179" s="175"/>
      <c r="B179" s="186"/>
      <c r="C179" s="178" t="s">
        <v>699</v>
      </c>
      <c r="D179" s="179">
        <v>5000</v>
      </c>
      <c r="E179" s="178"/>
    </row>
    <row r="180" ht="14.25" spans="1:5">
      <c r="A180" s="175"/>
      <c r="B180" s="186"/>
      <c r="C180" s="178" t="s">
        <v>700</v>
      </c>
      <c r="D180" s="179">
        <v>2500</v>
      </c>
      <c r="E180" s="178"/>
    </row>
    <row r="181" ht="14.25" spans="1:5">
      <c r="A181" s="175"/>
      <c r="B181" s="186"/>
      <c r="C181" s="178" t="s">
        <v>701</v>
      </c>
      <c r="D181" s="179">
        <v>159176</v>
      </c>
      <c r="E181" s="178"/>
    </row>
    <row r="182" ht="14.25" spans="1:5">
      <c r="A182" s="175"/>
      <c r="B182" s="186"/>
      <c r="C182" s="178" t="s">
        <v>702</v>
      </c>
      <c r="D182" s="179">
        <v>119739.84</v>
      </c>
      <c r="E182" s="178"/>
    </row>
    <row r="183" ht="14.25" spans="1:5">
      <c r="A183" s="175"/>
      <c r="B183" s="186"/>
      <c r="C183" s="178" t="s">
        <v>703</v>
      </c>
      <c r="D183" s="179">
        <v>39436.16</v>
      </c>
      <c r="E183" s="178"/>
    </row>
    <row r="184" ht="27" spans="1:5">
      <c r="A184" s="175"/>
      <c r="B184" s="186"/>
      <c r="C184" s="178" t="s">
        <v>704</v>
      </c>
      <c r="D184" s="179">
        <v>5781</v>
      </c>
      <c r="E184" s="178"/>
    </row>
    <row r="185" ht="14.25" spans="1:5">
      <c r="A185" s="175"/>
      <c r="B185" s="186"/>
      <c r="C185" s="178" t="s">
        <v>705</v>
      </c>
      <c r="D185" s="179">
        <v>0</v>
      </c>
      <c r="E185" s="178"/>
    </row>
    <row r="186" ht="14.25" spans="1:5">
      <c r="A186" s="175"/>
      <c r="B186" s="186"/>
      <c r="C186" s="178" t="s">
        <v>706</v>
      </c>
      <c r="D186" s="179">
        <v>116</v>
      </c>
      <c r="E186" s="178"/>
    </row>
    <row r="187" ht="14.25" spans="1:5">
      <c r="A187" s="175"/>
      <c r="B187" s="186"/>
      <c r="C187" s="178" t="s">
        <v>707</v>
      </c>
      <c r="D187" s="179">
        <v>657570.39</v>
      </c>
      <c r="E187" s="178"/>
    </row>
    <row r="188" ht="14.25" spans="1:5">
      <c r="A188" s="175"/>
      <c r="B188" s="186"/>
      <c r="C188" s="178" t="s">
        <v>566</v>
      </c>
      <c r="D188" s="179">
        <v>501449.39</v>
      </c>
      <c r="E188" s="178"/>
    </row>
    <row r="189" ht="14.25" spans="1:5">
      <c r="A189" s="175"/>
      <c r="B189" s="186"/>
      <c r="C189" s="178" t="s">
        <v>567</v>
      </c>
      <c r="D189" s="179">
        <v>64500</v>
      </c>
      <c r="E189" s="178"/>
    </row>
    <row r="190" ht="27" spans="1:5">
      <c r="A190" s="175"/>
      <c r="B190" s="186"/>
      <c r="C190" s="178" t="s">
        <v>568</v>
      </c>
      <c r="D190" s="179">
        <v>90038</v>
      </c>
      <c r="E190" s="178"/>
    </row>
    <row r="191" ht="14.25" spans="1:5">
      <c r="A191" s="175"/>
      <c r="B191" s="186"/>
      <c r="C191" s="178" t="s">
        <v>708</v>
      </c>
      <c r="D191" s="179">
        <v>1170</v>
      </c>
      <c r="E191" s="178"/>
    </row>
    <row r="192" ht="14.25" spans="1:5">
      <c r="A192" s="175"/>
      <c r="B192" s="186"/>
      <c r="C192" s="178" t="s">
        <v>709</v>
      </c>
      <c r="D192" s="179">
        <v>413</v>
      </c>
      <c r="E192" s="174"/>
    </row>
    <row r="193" ht="14.25" spans="1:5">
      <c r="A193" s="175"/>
      <c r="B193" s="186"/>
      <c r="C193" s="178" t="s">
        <v>710</v>
      </c>
      <c r="D193" s="179">
        <v>6890</v>
      </c>
      <c r="E193" s="178"/>
    </row>
    <row r="194" ht="14.25" spans="1:5">
      <c r="A194" s="175"/>
      <c r="B194" s="186"/>
      <c r="C194" s="178" t="s">
        <v>711</v>
      </c>
      <c r="D194" s="179">
        <v>6890</v>
      </c>
      <c r="E194" s="178"/>
    </row>
    <row r="195" ht="14.25" spans="1:5">
      <c r="A195" s="175"/>
      <c r="B195" s="186"/>
      <c r="C195" s="178" t="s">
        <v>712</v>
      </c>
      <c r="D195" s="179">
        <v>1000</v>
      </c>
      <c r="E195" s="178"/>
    </row>
    <row r="196" ht="14.25" spans="1:5">
      <c r="A196" s="175"/>
      <c r="B196" s="186"/>
      <c r="C196" s="178" t="s">
        <v>713</v>
      </c>
      <c r="D196" s="179">
        <v>1000</v>
      </c>
      <c r="E196" s="178"/>
    </row>
    <row r="197" ht="14.25" spans="1:5">
      <c r="A197" s="175"/>
      <c r="B197" s="186"/>
      <c r="C197" s="178" t="s">
        <v>714</v>
      </c>
      <c r="D197" s="179">
        <v>7352</v>
      </c>
      <c r="E197" s="178"/>
    </row>
    <row r="198" ht="27" spans="1:5">
      <c r="A198" s="175"/>
      <c r="B198" s="186"/>
      <c r="C198" s="178" t="s">
        <v>715</v>
      </c>
      <c r="D198" s="179">
        <v>53523</v>
      </c>
      <c r="E198" s="178"/>
    </row>
    <row r="199" ht="14.25" spans="1:5">
      <c r="A199" s="187"/>
      <c r="B199" s="188"/>
      <c r="C199" s="178" t="s">
        <v>716</v>
      </c>
      <c r="D199" s="179">
        <v>14430</v>
      </c>
      <c r="E199" s="178"/>
    </row>
    <row r="200" ht="14.25" spans="1:5">
      <c r="A200" s="189" t="s">
        <v>717</v>
      </c>
      <c r="B200" s="171"/>
      <c r="C200" s="180" t="s">
        <v>718</v>
      </c>
      <c r="D200" s="181">
        <v>3527274.85</v>
      </c>
      <c r="E200" s="178"/>
    </row>
    <row r="201" ht="14.25" spans="1:5">
      <c r="A201" s="189"/>
      <c r="B201" s="171"/>
      <c r="C201" s="178" t="s">
        <v>719</v>
      </c>
      <c r="D201" s="179">
        <v>1100000</v>
      </c>
      <c r="E201" s="178"/>
    </row>
    <row r="202" ht="14.25" spans="1:5">
      <c r="A202" s="189"/>
      <c r="B202" s="171"/>
      <c r="C202" s="178" t="s">
        <v>720</v>
      </c>
      <c r="D202" s="179">
        <v>200000</v>
      </c>
      <c r="E202" s="178"/>
    </row>
    <row r="203" ht="14.25" spans="1:5">
      <c r="A203" s="189"/>
      <c r="B203" s="171"/>
      <c r="C203" s="178" t="s">
        <v>721</v>
      </c>
      <c r="D203" s="179">
        <v>130000</v>
      </c>
      <c r="E203" s="178"/>
    </row>
    <row r="204" ht="14.25" spans="1:5">
      <c r="A204" s="189"/>
      <c r="B204" s="171"/>
      <c r="C204" s="178" t="s">
        <v>722</v>
      </c>
      <c r="D204" s="179">
        <v>1806654</v>
      </c>
      <c r="E204" s="178"/>
    </row>
    <row r="205" ht="14.25" spans="1:5">
      <c r="A205" s="189"/>
      <c r="B205" s="171"/>
      <c r="C205" s="178" t="s">
        <v>723</v>
      </c>
      <c r="D205" s="179">
        <v>35608.24</v>
      </c>
      <c r="E205" s="178"/>
    </row>
    <row r="206" ht="14.25" spans="1:5">
      <c r="A206" s="189"/>
      <c r="B206" s="171"/>
      <c r="C206" s="178" t="s">
        <v>724</v>
      </c>
      <c r="D206" s="179">
        <v>173008.89</v>
      </c>
      <c r="E206" s="178"/>
    </row>
    <row r="207" ht="14.25" spans="1:5">
      <c r="A207" s="189"/>
      <c r="B207" s="171"/>
      <c r="C207" s="178" t="s">
        <v>725</v>
      </c>
      <c r="D207" s="179">
        <v>6031</v>
      </c>
      <c r="E207" s="178"/>
    </row>
    <row r="208" ht="14.25" spans="1:5">
      <c r="A208" s="189"/>
      <c r="B208" s="171"/>
      <c r="C208" s="178" t="s">
        <v>726</v>
      </c>
      <c r="D208" s="179">
        <v>18000</v>
      </c>
      <c r="E208" s="178"/>
    </row>
    <row r="209" ht="14.25" spans="1:5">
      <c r="A209" s="189"/>
      <c r="B209" s="171"/>
      <c r="C209" s="178" t="s">
        <v>727</v>
      </c>
      <c r="D209" s="179">
        <v>12000</v>
      </c>
      <c r="E209" s="178"/>
    </row>
    <row r="210" ht="14.25" spans="1:5">
      <c r="A210" s="189"/>
      <c r="B210" s="171"/>
      <c r="C210" s="178" t="s">
        <v>728</v>
      </c>
      <c r="D210" s="179">
        <v>7000</v>
      </c>
      <c r="E210" s="178"/>
    </row>
    <row r="211" ht="14.25" spans="1:5">
      <c r="A211" s="189"/>
      <c r="B211" s="171"/>
      <c r="C211" s="178" t="s">
        <v>729</v>
      </c>
      <c r="D211" s="179">
        <v>8000</v>
      </c>
      <c r="E211" s="178"/>
    </row>
    <row r="212" ht="14.25" spans="1:5">
      <c r="A212" s="189"/>
      <c r="B212" s="171"/>
      <c r="C212" s="178" t="s">
        <v>730</v>
      </c>
      <c r="D212" s="179">
        <v>13900</v>
      </c>
      <c r="E212" s="178"/>
    </row>
    <row r="213" ht="27" spans="1:5">
      <c r="A213" s="189"/>
      <c r="B213" s="171"/>
      <c r="C213" s="178" t="s">
        <v>731</v>
      </c>
      <c r="D213" s="179">
        <v>17072.72</v>
      </c>
      <c r="E213" s="178"/>
    </row>
    <row r="214" ht="14.25" spans="1:5">
      <c r="A214" s="189"/>
      <c r="B214" s="171"/>
      <c r="C214" s="191" t="s">
        <v>732</v>
      </c>
      <c r="D214" s="192">
        <v>12000</v>
      </c>
      <c r="E214" s="178"/>
    </row>
  </sheetData>
  <autoFilter ref="A4:E214">
    <extLst/>
  </autoFilter>
  <mergeCells count="21">
    <mergeCell ref="A1:E1"/>
    <mergeCell ref="A5:A81"/>
    <mergeCell ref="A82:A90"/>
    <mergeCell ref="A91:A108"/>
    <mergeCell ref="A109:A121"/>
    <mergeCell ref="A122:A124"/>
    <mergeCell ref="A125:A135"/>
    <mergeCell ref="A136:A199"/>
    <mergeCell ref="A200:A214"/>
    <mergeCell ref="B5:B11"/>
    <mergeCell ref="B13:B34"/>
    <mergeCell ref="B35:B81"/>
    <mergeCell ref="B82:B90"/>
    <mergeCell ref="B91:B92"/>
    <mergeCell ref="B93:B108"/>
    <mergeCell ref="B110:B113"/>
    <mergeCell ref="B114:B121"/>
    <mergeCell ref="B122:B124"/>
    <mergeCell ref="B125:B135"/>
    <mergeCell ref="B136:B199"/>
    <mergeCell ref="B200:B214"/>
  </mergeCells>
  <pageMargins left="0.707638888888889" right="0.707638888888889" top="0.747916666666667" bottom="0.747916666666667" header="0.313888888888889" footer="0.313888888888889"/>
  <pageSetup paperSize="9" scale="91"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W36"/>
  <sheetViews>
    <sheetView workbookViewId="0">
      <selection activeCell="D7" sqref="D7"/>
    </sheetView>
  </sheetViews>
  <sheetFormatPr defaultColWidth="9" defaultRowHeight="14.25"/>
  <cols>
    <col min="1" max="1" width="25" customWidth="1"/>
    <col min="2" max="2" width="30.5" customWidth="1"/>
    <col min="3" max="3" width="45.5" customWidth="1"/>
    <col min="4" max="4" width="18.6" customWidth="1"/>
    <col min="5" max="5" width="13.9" customWidth="1"/>
    <col min="6" max="6" width="71.6" customWidth="1"/>
    <col min="7" max="7" width="27.2" customWidth="1"/>
    <col min="8" max="8" width="18.4" customWidth="1"/>
  </cols>
  <sheetData>
    <row r="2" spans="2:5">
      <c r="B2" s="151" t="s">
        <v>733</v>
      </c>
      <c r="C2" s="151" t="s">
        <v>734</v>
      </c>
      <c r="D2" s="151" t="s">
        <v>735</v>
      </c>
      <c r="E2" s="151" t="s">
        <v>736</v>
      </c>
    </row>
    <row r="3" spans="1:5">
      <c r="A3" s="151" t="s">
        <v>204</v>
      </c>
      <c r="B3" s="152" t="e">
        <f t="shared" ref="B3:E3" si="0">SUM(B4:B7)</f>
        <v>#REF!</v>
      </c>
      <c r="C3" s="153">
        <f t="shared" si="0"/>
        <v>1199833</v>
      </c>
      <c r="D3" s="154">
        <f t="shared" si="0"/>
        <v>124531.43</v>
      </c>
      <c r="E3" s="154" t="e">
        <f t="shared" si="0"/>
        <v>#REF!</v>
      </c>
    </row>
    <row r="4" spans="1:5">
      <c r="A4" s="151" t="s">
        <v>737</v>
      </c>
      <c r="B4" s="155" t="e">
        <f>#REF!</f>
        <v>#REF!</v>
      </c>
      <c r="C4" s="156">
        <f>提前下达地市情况!F13</f>
        <v>808913.53</v>
      </c>
      <c r="D4">
        <v>89931.83</v>
      </c>
      <c r="E4" s="157" t="e">
        <f>B4-C4-D4</f>
        <v>#REF!</v>
      </c>
    </row>
    <row r="5" spans="1:5">
      <c r="A5" s="151" t="s">
        <v>738</v>
      </c>
      <c r="B5" s="155" t="e">
        <f>#REF!</f>
        <v>#REF!</v>
      </c>
      <c r="C5" s="156">
        <f>提前下达地市情况!H13-0.07</f>
        <v>119910</v>
      </c>
      <c r="D5">
        <v>29880.98</v>
      </c>
      <c r="E5" s="157" t="e">
        <f t="shared" ref="E5:E7" si="1">B5-C5-D5</f>
        <v>#REF!</v>
      </c>
    </row>
    <row r="6" spans="1:5">
      <c r="A6" s="151" t="s">
        <v>739</v>
      </c>
      <c r="B6" s="155" t="e">
        <f>#REF!</f>
        <v>#REF!</v>
      </c>
      <c r="C6" s="156">
        <f>提前下达地市情况!J13</f>
        <v>196007.75</v>
      </c>
      <c r="D6">
        <v>1415.12</v>
      </c>
      <c r="E6" s="157" t="e">
        <f t="shared" si="1"/>
        <v>#REF!</v>
      </c>
    </row>
    <row r="7" spans="1:5">
      <c r="A7" s="151" t="s">
        <v>740</v>
      </c>
      <c r="B7" s="155" t="e">
        <f>#REF!</f>
        <v>#REF!</v>
      </c>
      <c r="C7" s="156">
        <f>提前下达地市情况!L13</f>
        <v>75001.72</v>
      </c>
      <c r="D7" s="158">
        <v>3303.5</v>
      </c>
      <c r="E7" s="157" t="e">
        <f t="shared" si="1"/>
        <v>#REF!</v>
      </c>
    </row>
    <row r="10" spans="5:5">
      <c r="E10" s="159" t="e">
        <f>E3-#REF!</f>
        <v>#REF!</v>
      </c>
    </row>
    <row r="14" spans="4:14">
      <c r="D14" s="160">
        <f>SUM(D15:D31)</f>
        <v>409298.93</v>
      </c>
      <c r="K14" s="163"/>
      <c r="L14" s="163"/>
      <c r="M14" s="163"/>
      <c r="N14" s="163"/>
    </row>
    <row r="15" spans="3:7">
      <c r="C15" s="161" t="s">
        <v>741</v>
      </c>
      <c r="D15" s="162">
        <v>1172</v>
      </c>
      <c r="F15" t="s">
        <v>742</v>
      </c>
      <c r="G15">
        <v>30000</v>
      </c>
    </row>
    <row r="16" spans="3:8">
      <c r="C16" s="161" t="s">
        <v>743</v>
      </c>
      <c r="D16" s="162">
        <v>2239.54</v>
      </c>
      <c r="F16" t="s">
        <v>744</v>
      </c>
      <c r="H16">
        <v>1000</v>
      </c>
    </row>
    <row r="17" spans="3:8">
      <c r="C17" s="161" t="s">
        <v>745</v>
      </c>
      <c r="D17" s="162">
        <v>304240.67</v>
      </c>
      <c r="F17" t="s">
        <v>746</v>
      </c>
      <c r="H17">
        <v>2280</v>
      </c>
    </row>
    <row r="18" spans="3:9">
      <c r="C18" s="161" t="s">
        <v>747</v>
      </c>
      <c r="D18" s="162">
        <v>22214</v>
      </c>
      <c r="F18" t="s">
        <v>748</v>
      </c>
      <c r="I18">
        <v>1218</v>
      </c>
    </row>
    <row r="19" spans="3:23">
      <c r="C19" s="161" t="s">
        <v>749</v>
      </c>
      <c r="D19" s="162">
        <v>243.6</v>
      </c>
      <c r="F19" t="s">
        <v>750</v>
      </c>
      <c r="G19" t="s">
        <v>751</v>
      </c>
      <c r="L19">
        <v>56000</v>
      </c>
      <c r="M19" t="s">
        <v>296</v>
      </c>
      <c r="R19">
        <v>74900</v>
      </c>
      <c r="W19">
        <v>59920</v>
      </c>
    </row>
    <row r="20" spans="3:23">
      <c r="C20" s="161" t="s">
        <v>752</v>
      </c>
      <c r="D20" s="162">
        <v>15920</v>
      </c>
      <c r="G20" t="s">
        <v>753</v>
      </c>
      <c r="L20">
        <v>7020</v>
      </c>
      <c r="M20" t="s">
        <v>296</v>
      </c>
      <c r="R20">
        <v>8983</v>
      </c>
      <c r="W20">
        <v>6288</v>
      </c>
    </row>
    <row r="21" spans="3:23">
      <c r="C21" s="161" t="s">
        <v>754</v>
      </c>
      <c r="D21" s="162">
        <v>1257.6</v>
      </c>
      <c r="F21" t="s">
        <v>755</v>
      </c>
      <c r="H21" t="s">
        <v>756</v>
      </c>
      <c r="L21">
        <v>15430</v>
      </c>
      <c r="M21" t="s">
        <v>296</v>
      </c>
      <c r="R21">
        <v>18200</v>
      </c>
      <c r="W21">
        <v>15920</v>
      </c>
    </row>
    <row r="22" spans="3:23">
      <c r="C22" s="161" t="s">
        <v>757</v>
      </c>
      <c r="D22" s="162">
        <v>12000</v>
      </c>
      <c r="H22" t="s">
        <v>758</v>
      </c>
      <c r="R22">
        <v>4150</v>
      </c>
      <c r="W22">
        <v>0</v>
      </c>
    </row>
    <row r="23" spans="3:23">
      <c r="C23" s="161" t="s">
        <v>759</v>
      </c>
      <c r="D23" s="162">
        <v>6080</v>
      </c>
      <c r="H23" t="s">
        <v>760</v>
      </c>
      <c r="R23">
        <v>700</v>
      </c>
      <c r="W23">
        <v>0</v>
      </c>
    </row>
    <row r="24" spans="3:23">
      <c r="C24" s="161" t="s">
        <v>761</v>
      </c>
      <c r="D24" s="162">
        <v>1000</v>
      </c>
      <c r="F24" t="s">
        <v>762</v>
      </c>
      <c r="H24" t="s">
        <v>763</v>
      </c>
      <c r="L24">
        <v>8080</v>
      </c>
      <c r="M24" t="s">
        <v>296</v>
      </c>
      <c r="R24">
        <v>18000</v>
      </c>
      <c r="W24">
        <v>14400</v>
      </c>
    </row>
    <row r="25" spans="3:23">
      <c r="C25" s="161" t="s">
        <v>764</v>
      </c>
      <c r="D25" s="162">
        <v>1000</v>
      </c>
      <c r="H25" t="s">
        <v>765</v>
      </c>
      <c r="L25">
        <v>1000</v>
      </c>
      <c r="M25" t="s">
        <v>766</v>
      </c>
      <c r="R25">
        <v>1000</v>
      </c>
      <c r="W25">
        <v>1000</v>
      </c>
    </row>
    <row r="26" spans="3:23">
      <c r="C26" s="161" t="s">
        <v>767</v>
      </c>
      <c r="D26" s="162">
        <v>500</v>
      </c>
      <c r="F26" t="s">
        <v>768</v>
      </c>
      <c r="L26">
        <v>500</v>
      </c>
      <c r="R26">
        <v>500</v>
      </c>
      <c r="W26">
        <v>500</v>
      </c>
    </row>
    <row r="27" spans="3:23">
      <c r="C27" s="161" t="s">
        <v>769</v>
      </c>
      <c r="D27" s="162">
        <v>263.69</v>
      </c>
      <c r="F27" t="s">
        <v>770</v>
      </c>
      <c r="L27">
        <v>10000</v>
      </c>
      <c r="M27" t="s">
        <v>771</v>
      </c>
      <c r="R27">
        <v>10000</v>
      </c>
      <c r="W27">
        <v>10000</v>
      </c>
    </row>
    <row r="28" spans="3:23">
      <c r="C28" s="161" t="s">
        <v>772</v>
      </c>
      <c r="D28" s="162">
        <v>10000</v>
      </c>
      <c r="F28" t="s">
        <v>773</v>
      </c>
      <c r="G28" t="s">
        <v>774</v>
      </c>
      <c r="M28" t="s">
        <v>775</v>
      </c>
      <c r="R28">
        <v>11000</v>
      </c>
      <c r="W28">
        <v>12000</v>
      </c>
    </row>
    <row r="29" spans="3:18">
      <c r="C29" s="161" t="s">
        <v>776</v>
      </c>
      <c r="D29" s="162">
        <v>167.83</v>
      </c>
      <c r="G29" t="s">
        <v>777</v>
      </c>
      <c r="M29" t="s">
        <v>775</v>
      </c>
      <c r="R29">
        <v>7900</v>
      </c>
    </row>
    <row r="30" spans="3:18">
      <c r="C30" s="161" t="s">
        <v>778</v>
      </c>
      <c r="D30" s="162">
        <v>1000</v>
      </c>
      <c r="F30" t="s">
        <v>779</v>
      </c>
      <c r="R30">
        <v>129.25</v>
      </c>
    </row>
    <row r="31" spans="3:18">
      <c r="C31" s="161" t="s">
        <v>780</v>
      </c>
      <c r="D31" s="162">
        <v>30000</v>
      </c>
      <c r="F31" t="s">
        <v>781</v>
      </c>
      <c r="R31">
        <v>116.5</v>
      </c>
    </row>
    <row r="32" spans="6:18">
      <c r="F32" t="s">
        <v>782</v>
      </c>
      <c r="R32">
        <v>41.7</v>
      </c>
    </row>
    <row r="33" spans="6:18">
      <c r="F33" t="s">
        <v>783</v>
      </c>
      <c r="L33">
        <v>16000</v>
      </c>
      <c r="R33">
        <v>11000</v>
      </c>
    </row>
    <row r="34" spans="6:23">
      <c r="F34" t="s">
        <v>784</v>
      </c>
      <c r="R34">
        <v>1318.46</v>
      </c>
      <c r="W34">
        <v>1318.46</v>
      </c>
    </row>
    <row r="35" spans="6:23">
      <c r="F35" t="s">
        <v>785</v>
      </c>
      <c r="W35">
        <v>11197.69</v>
      </c>
    </row>
    <row r="36" spans="6:23">
      <c r="F36" t="s">
        <v>786</v>
      </c>
      <c r="W36">
        <v>20</v>
      </c>
    </row>
  </sheetData>
  <pageMargins left="0.699305555555556" right="0.699305555555556"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M34" sqref="M34"/>
    </sheetView>
  </sheetViews>
  <sheetFormatPr defaultColWidth="9" defaultRowHeight="13.5" customHeight="1"/>
  <cols>
    <col min="1" max="1" width="5.6" style="121" customWidth="1"/>
    <col min="2" max="2" width="17.4" style="121" customWidth="1"/>
    <col min="3" max="5" width="16" style="121" customWidth="1"/>
    <col min="6" max="12" width="13.9" style="121" customWidth="1"/>
    <col min="13" max="13" width="12.9" style="121" customWidth="1"/>
    <col min="14" max="256" width="9" style="121"/>
    <col min="257" max="257" width="5.6" style="121" customWidth="1"/>
    <col min="258" max="258" width="17.4" style="121" customWidth="1"/>
    <col min="259" max="261" width="16" style="121" customWidth="1"/>
    <col min="262" max="268" width="13.9" style="121" customWidth="1"/>
    <col min="269" max="269" width="12.9" style="121" customWidth="1"/>
    <col min="270" max="512" width="9" style="121"/>
    <col min="513" max="513" width="5.6" style="121" customWidth="1"/>
    <col min="514" max="514" width="17.4" style="121" customWidth="1"/>
    <col min="515" max="517" width="16" style="121" customWidth="1"/>
    <col min="518" max="524" width="13.9" style="121" customWidth="1"/>
    <col min="525" max="525" width="12.9" style="121" customWidth="1"/>
    <col min="526" max="768" width="9" style="121"/>
    <col min="769" max="769" width="5.6" style="121" customWidth="1"/>
    <col min="770" max="770" width="17.4" style="121" customWidth="1"/>
    <col min="771" max="773" width="16" style="121" customWidth="1"/>
    <col min="774" max="780" width="13.9" style="121" customWidth="1"/>
    <col min="781" max="781" width="12.9" style="121" customWidth="1"/>
    <col min="782" max="1024" width="9" style="121"/>
    <col min="1025" max="1025" width="5.6" style="121" customWidth="1"/>
    <col min="1026" max="1026" width="17.4" style="121" customWidth="1"/>
    <col min="1027" max="1029" width="16" style="121" customWidth="1"/>
    <col min="1030" max="1036" width="13.9" style="121" customWidth="1"/>
    <col min="1037" max="1037" width="12.9" style="121" customWidth="1"/>
    <col min="1038" max="1280" width="9" style="121"/>
    <col min="1281" max="1281" width="5.6" style="121" customWidth="1"/>
    <col min="1282" max="1282" width="17.4" style="121" customWidth="1"/>
    <col min="1283" max="1285" width="16" style="121" customWidth="1"/>
    <col min="1286" max="1292" width="13.9" style="121" customWidth="1"/>
    <col min="1293" max="1293" width="12.9" style="121" customWidth="1"/>
    <col min="1294" max="1536" width="9" style="121"/>
    <col min="1537" max="1537" width="5.6" style="121" customWidth="1"/>
    <col min="1538" max="1538" width="17.4" style="121" customWidth="1"/>
    <col min="1539" max="1541" width="16" style="121" customWidth="1"/>
    <col min="1542" max="1548" width="13.9" style="121" customWidth="1"/>
    <col min="1549" max="1549" width="12.9" style="121" customWidth="1"/>
    <col min="1550" max="1792" width="9" style="121"/>
    <col min="1793" max="1793" width="5.6" style="121" customWidth="1"/>
    <col min="1794" max="1794" width="17.4" style="121" customWidth="1"/>
    <col min="1795" max="1797" width="16" style="121" customWidth="1"/>
    <col min="1798" max="1804" width="13.9" style="121" customWidth="1"/>
    <col min="1805" max="1805" width="12.9" style="121" customWidth="1"/>
    <col min="1806" max="2048" width="9" style="121"/>
    <col min="2049" max="2049" width="5.6" style="121" customWidth="1"/>
    <col min="2050" max="2050" width="17.4" style="121" customWidth="1"/>
    <col min="2051" max="2053" width="16" style="121" customWidth="1"/>
    <col min="2054" max="2060" width="13.9" style="121" customWidth="1"/>
    <col min="2061" max="2061" width="12.9" style="121" customWidth="1"/>
    <col min="2062" max="2304" width="9" style="121"/>
    <col min="2305" max="2305" width="5.6" style="121" customWidth="1"/>
    <col min="2306" max="2306" width="17.4" style="121" customWidth="1"/>
    <col min="2307" max="2309" width="16" style="121" customWidth="1"/>
    <col min="2310" max="2316" width="13.9" style="121" customWidth="1"/>
    <col min="2317" max="2317" width="12.9" style="121" customWidth="1"/>
    <col min="2318" max="2560" width="9" style="121"/>
    <col min="2561" max="2561" width="5.6" style="121" customWidth="1"/>
    <col min="2562" max="2562" width="17.4" style="121" customWidth="1"/>
    <col min="2563" max="2565" width="16" style="121" customWidth="1"/>
    <col min="2566" max="2572" width="13.9" style="121" customWidth="1"/>
    <col min="2573" max="2573" width="12.9" style="121" customWidth="1"/>
    <col min="2574" max="2816" width="9" style="121"/>
    <col min="2817" max="2817" width="5.6" style="121" customWidth="1"/>
    <col min="2818" max="2818" width="17.4" style="121" customWidth="1"/>
    <col min="2819" max="2821" width="16" style="121" customWidth="1"/>
    <col min="2822" max="2828" width="13.9" style="121" customWidth="1"/>
    <col min="2829" max="2829" width="12.9" style="121" customWidth="1"/>
    <col min="2830" max="3072" width="9" style="121"/>
    <col min="3073" max="3073" width="5.6" style="121" customWidth="1"/>
    <col min="3074" max="3074" width="17.4" style="121" customWidth="1"/>
    <col min="3075" max="3077" width="16" style="121" customWidth="1"/>
    <col min="3078" max="3084" width="13.9" style="121" customWidth="1"/>
    <col min="3085" max="3085" width="12.9" style="121" customWidth="1"/>
    <col min="3086" max="3328" width="9" style="121"/>
    <col min="3329" max="3329" width="5.6" style="121" customWidth="1"/>
    <col min="3330" max="3330" width="17.4" style="121" customWidth="1"/>
    <col min="3331" max="3333" width="16" style="121" customWidth="1"/>
    <col min="3334" max="3340" width="13.9" style="121" customWidth="1"/>
    <col min="3341" max="3341" width="12.9" style="121" customWidth="1"/>
    <col min="3342" max="3584" width="9" style="121"/>
    <col min="3585" max="3585" width="5.6" style="121" customWidth="1"/>
    <col min="3586" max="3586" width="17.4" style="121" customWidth="1"/>
    <col min="3587" max="3589" width="16" style="121" customWidth="1"/>
    <col min="3590" max="3596" width="13.9" style="121" customWidth="1"/>
    <col min="3597" max="3597" width="12.9" style="121" customWidth="1"/>
    <col min="3598" max="3840" width="9" style="121"/>
    <col min="3841" max="3841" width="5.6" style="121" customWidth="1"/>
    <col min="3842" max="3842" width="17.4" style="121" customWidth="1"/>
    <col min="3843" max="3845" width="16" style="121" customWidth="1"/>
    <col min="3846" max="3852" width="13.9" style="121" customWidth="1"/>
    <col min="3853" max="3853" width="12.9" style="121" customWidth="1"/>
    <col min="3854" max="4096" width="9" style="121"/>
    <col min="4097" max="4097" width="5.6" style="121" customWidth="1"/>
    <col min="4098" max="4098" width="17.4" style="121" customWidth="1"/>
    <col min="4099" max="4101" width="16" style="121" customWidth="1"/>
    <col min="4102" max="4108" width="13.9" style="121" customWidth="1"/>
    <col min="4109" max="4109" width="12.9" style="121" customWidth="1"/>
    <col min="4110" max="4352" width="9" style="121"/>
    <col min="4353" max="4353" width="5.6" style="121" customWidth="1"/>
    <col min="4354" max="4354" width="17.4" style="121" customWidth="1"/>
    <col min="4355" max="4357" width="16" style="121" customWidth="1"/>
    <col min="4358" max="4364" width="13.9" style="121" customWidth="1"/>
    <col min="4365" max="4365" width="12.9" style="121" customWidth="1"/>
    <col min="4366" max="4608" width="9" style="121"/>
    <col min="4609" max="4609" width="5.6" style="121" customWidth="1"/>
    <col min="4610" max="4610" width="17.4" style="121" customWidth="1"/>
    <col min="4611" max="4613" width="16" style="121" customWidth="1"/>
    <col min="4614" max="4620" width="13.9" style="121" customWidth="1"/>
    <col min="4621" max="4621" width="12.9" style="121" customWidth="1"/>
    <col min="4622" max="4864" width="9" style="121"/>
    <col min="4865" max="4865" width="5.6" style="121" customWidth="1"/>
    <col min="4866" max="4866" width="17.4" style="121" customWidth="1"/>
    <col min="4867" max="4869" width="16" style="121" customWidth="1"/>
    <col min="4870" max="4876" width="13.9" style="121" customWidth="1"/>
    <col min="4877" max="4877" width="12.9" style="121" customWidth="1"/>
    <col min="4878" max="5120" width="9" style="121"/>
    <col min="5121" max="5121" width="5.6" style="121" customWidth="1"/>
    <col min="5122" max="5122" width="17.4" style="121" customWidth="1"/>
    <col min="5123" max="5125" width="16" style="121" customWidth="1"/>
    <col min="5126" max="5132" width="13.9" style="121" customWidth="1"/>
    <col min="5133" max="5133" width="12.9" style="121" customWidth="1"/>
    <col min="5134" max="5376" width="9" style="121"/>
    <col min="5377" max="5377" width="5.6" style="121" customWidth="1"/>
    <col min="5378" max="5378" width="17.4" style="121" customWidth="1"/>
    <col min="5379" max="5381" width="16" style="121" customWidth="1"/>
    <col min="5382" max="5388" width="13.9" style="121" customWidth="1"/>
    <col min="5389" max="5389" width="12.9" style="121" customWidth="1"/>
    <col min="5390" max="5632" width="9" style="121"/>
    <col min="5633" max="5633" width="5.6" style="121" customWidth="1"/>
    <col min="5634" max="5634" width="17.4" style="121" customWidth="1"/>
    <col min="5635" max="5637" width="16" style="121" customWidth="1"/>
    <col min="5638" max="5644" width="13.9" style="121" customWidth="1"/>
    <col min="5645" max="5645" width="12.9" style="121" customWidth="1"/>
    <col min="5646" max="5888" width="9" style="121"/>
    <col min="5889" max="5889" width="5.6" style="121" customWidth="1"/>
    <col min="5890" max="5890" width="17.4" style="121" customWidth="1"/>
    <col min="5891" max="5893" width="16" style="121" customWidth="1"/>
    <col min="5894" max="5900" width="13.9" style="121" customWidth="1"/>
    <col min="5901" max="5901" width="12.9" style="121" customWidth="1"/>
    <col min="5902" max="6144" width="9" style="121"/>
    <col min="6145" max="6145" width="5.6" style="121" customWidth="1"/>
    <col min="6146" max="6146" width="17.4" style="121" customWidth="1"/>
    <col min="6147" max="6149" width="16" style="121" customWidth="1"/>
    <col min="6150" max="6156" width="13.9" style="121" customWidth="1"/>
    <col min="6157" max="6157" width="12.9" style="121" customWidth="1"/>
    <col min="6158" max="6400" width="9" style="121"/>
    <col min="6401" max="6401" width="5.6" style="121" customWidth="1"/>
    <col min="6402" max="6402" width="17.4" style="121" customWidth="1"/>
    <col min="6403" max="6405" width="16" style="121" customWidth="1"/>
    <col min="6406" max="6412" width="13.9" style="121" customWidth="1"/>
    <col min="6413" max="6413" width="12.9" style="121" customWidth="1"/>
    <col min="6414" max="6656" width="9" style="121"/>
    <col min="6657" max="6657" width="5.6" style="121" customWidth="1"/>
    <col min="6658" max="6658" width="17.4" style="121" customWidth="1"/>
    <col min="6659" max="6661" width="16" style="121" customWidth="1"/>
    <col min="6662" max="6668" width="13.9" style="121" customWidth="1"/>
    <col min="6669" max="6669" width="12.9" style="121" customWidth="1"/>
    <col min="6670" max="6912" width="9" style="121"/>
    <col min="6913" max="6913" width="5.6" style="121" customWidth="1"/>
    <col min="6914" max="6914" width="17.4" style="121" customWidth="1"/>
    <col min="6915" max="6917" width="16" style="121" customWidth="1"/>
    <col min="6918" max="6924" width="13.9" style="121" customWidth="1"/>
    <col min="6925" max="6925" width="12.9" style="121" customWidth="1"/>
    <col min="6926" max="7168" width="9" style="121"/>
    <col min="7169" max="7169" width="5.6" style="121" customWidth="1"/>
    <col min="7170" max="7170" width="17.4" style="121" customWidth="1"/>
    <col min="7171" max="7173" width="16" style="121" customWidth="1"/>
    <col min="7174" max="7180" width="13.9" style="121" customWidth="1"/>
    <col min="7181" max="7181" width="12.9" style="121" customWidth="1"/>
    <col min="7182" max="7424" width="9" style="121"/>
    <col min="7425" max="7425" width="5.6" style="121" customWidth="1"/>
    <col min="7426" max="7426" width="17.4" style="121" customWidth="1"/>
    <col min="7427" max="7429" width="16" style="121" customWidth="1"/>
    <col min="7430" max="7436" width="13.9" style="121" customWidth="1"/>
    <col min="7437" max="7437" width="12.9" style="121" customWidth="1"/>
    <col min="7438" max="7680" width="9" style="121"/>
    <col min="7681" max="7681" width="5.6" style="121" customWidth="1"/>
    <col min="7682" max="7682" width="17.4" style="121" customWidth="1"/>
    <col min="7683" max="7685" width="16" style="121" customWidth="1"/>
    <col min="7686" max="7692" width="13.9" style="121" customWidth="1"/>
    <col min="7693" max="7693" width="12.9" style="121" customWidth="1"/>
    <col min="7694" max="7936" width="9" style="121"/>
    <col min="7937" max="7937" width="5.6" style="121" customWidth="1"/>
    <col min="7938" max="7938" width="17.4" style="121" customWidth="1"/>
    <col min="7939" max="7941" width="16" style="121" customWidth="1"/>
    <col min="7942" max="7948" width="13.9" style="121" customWidth="1"/>
    <col min="7949" max="7949" width="12.9" style="121" customWidth="1"/>
    <col min="7950" max="8192" width="9" style="121"/>
    <col min="8193" max="8193" width="5.6" style="121" customWidth="1"/>
    <col min="8194" max="8194" width="17.4" style="121" customWidth="1"/>
    <col min="8195" max="8197" width="16" style="121" customWidth="1"/>
    <col min="8198" max="8204" width="13.9" style="121" customWidth="1"/>
    <col min="8205" max="8205" width="12.9" style="121" customWidth="1"/>
    <col min="8206" max="8448" width="9" style="121"/>
    <col min="8449" max="8449" width="5.6" style="121" customWidth="1"/>
    <col min="8450" max="8450" width="17.4" style="121" customWidth="1"/>
    <col min="8451" max="8453" width="16" style="121" customWidth="1"/>
    <col min="8454" max="8460" width="13.9" style="121" customWidth="1"/>
    <col min="8461" max="8461" width="12.9" style="121" customWidth="1"/>
    <col min="8462" max="8704" width="9" style="121"/>
    <col min="8705" max="8705" width="5.6" style="121" customWidth="1"/>
    <col min="8706" max="8706" width="17.4" style="121" customWidth="1"/>
    <col min="8707" max="8709" width="16" style="121" customWidth="1"/>
    <col min="8710" max="8716" width="13.9" style="121" customWidth="1"/>
    <col min="8717" max="8717" width="12.9" style="121" customWidth="1"/>
    <col min="8718" max="8960" width="9" style="121"/>
    <col min="8961" max="8961" width="5.6" style="121" customWidth="1"/>
    <col min="8962" max="8962" width="17.4" style="121" customWidth="1"/>
    <col min="8963" max="8965" width="16" style="121" customWidth="1"/>
    <col min="8966" max="8972" width="13.9" style="121" customWidth="1"/>
    <col min="8973" max="8973" width="12.9" style="121" customWidth="1"/>
    <col min="8974" max="9216" width="9" style="121"/>
    <col min="9217" max="9217" width="5.6" style="121" customWidth="1"/>
    <col min="9218" max="9218" width="17.4" style="121" customWidth="1"/>
    <col min="9219" max="9221" width="16" style="121" customWidth="1"/>
    <col min="9222" max="9228" width="13.9" style="121" customWidth="1"/>
    <col min="9229" max="9229" width="12.9" style="121" customWidth="1"/>
    <col min="9230" max="9472" width="9" style="121"/>
    <col min="9473" max="9473" width="5.6" style="121" customWidth="1"/>
    <col min="9474" max="9474" width="17.4" style="121" customWidth="1"/>
    <col min="9475" max="9477" width="16" style="121" customWidth="1"/>
    <col min="9478" max="9484" width="13.9" style="121" customWidth="1"/>
    <col min="9485" max="9485" width="12.9" style="121" customWidth="1"/>
    <col min="9486" max="9728" width="9" style="121"/>
    <col min="9729" max="9729" width="5.6" style="121" customWidth="1"/>
    <col min="9730" max="9730" width="17.4" style="121" customWidth="1"/>
    <col min="9731" max="9733" width="16" style="121" customWidth="1"/>
    <col min="9734" max="9740" width="13.9" style="121" customWidth="1"/>
    <col min="9741" max="9741" width="12.9" style="121" customWidth="1"/>
    <col min="9742" max="9984" width="9" style="121"/>
    <col min="9985" max="9985" width="5.6" style="121" customWidth="1"/>
    <col min="9986" max="9986" width="17.4" style="121" customWidth="1"/>
    <col min="9987" max="9989" width="16" style="121" customWidth="1"/>
    <col min="9990" max="9996" width="13.9" style="121" customWidth="1"/>
    <col min="9997" max="9997" width="12.9" style="121" customWidth="1"/>
    <col min="9998" max="10240" width="9" style="121"/>
    <col min="10241" max="10241" width="5.6" style="121" customWidth="1"/>
    <col min="10242" max="10242" width="17.4" style="121" customWidth="1"/>
    <col min="10243" max="10245" width="16" style="121" customWidth="1"/>
    <col min="10246" max="10252" width="13.9" style="121" customWidth="1"/>
    <col min="10253" max="10253" width="12.9" style="121" customWidth="1"/>
    <col min="10254" max="10496" width="9" style="121"/>
    <col min="10497" max="10497" width="5.6" style="121" customWidth="1"/>
    <col min="10498" max="10498" width="17.4" style="121" customWidth="1"/>
    <col min="10499" max="10501" width="16" style="121" customWidth="1"/>
    <col min="10502" max="10508" width="13.9" style="121" customWidth="1"/>
    <col min="10509" max="10509" width="12.9" style="121" customWidth="1"/>
    <col min="10510" max="10752" width="9" style="121"/>
    <col min="10753" max="10753" width="5.6" style="121" customWidth="1"/>
    <col min="10754" max="10754" width="17.4" style="121" customWidth="1"/>
    <col min="10755" max="10757" width="16" style="121" customWidth="1"/>
    <col min="10758" max="10764" width="13.9" style="121" customWidth="1"/>
    <col min="10765" max="10765" width="12.9" style="121" customWidth="1"/>
    <col min="10766" max="11008" width="9" style="121"/>
    <col min="11009" max="11009" width="5.6" style="121" customWidth="1"/>
    <col min="11010" max="11010" width="17.4" style="121" customWidth="1"/>
    <col min="11011" max="11013" width="16" style="121" customWidth="1"/>
    <col min="11014" max="11020" width="13.9" style="121" customWidth="1"/>
    <col min="11021" max="11021" width="12.9" style="121" customWidth="1"/>
    <col min="11022" max="11264" width="9" style="121"/>
    <col min="11265" max="11265" width="5.6" style="121" customWidth="1"/>
    <col min="11266" max="11266" width="17.4" style="121" customWidth="1"/>
    <col min="11267" max="11269" width="16" style="121" customWidth="1"/>
    <col min="11270" max="11276" width="13.9" style="121" customWidth="1"/>
    <col min="11277" max="11277" width="12.9" style="121" customWidth="1"/>
    <col min="11278" max="11520" width="9" style="121"/>
    <col min="11521" max="11521" width="5.6" style="121" customWidth="1"/>
    <col min="11522" max="11522" width="17.4" style="121" customWidth="1"/>
    <col min="11523" max="11525" width="16" style="121" customWidth="1"/>
    <col min="11526" max="11532" width="13.9" style="121" customWidth="1"/>
    <col min="11533" max="11533" width="12.9" style="121" customWidth="1"/>
    <col min="11534" max="11776" width="9" style="121"/>
    <col min="11777" max="11777" width="5.6" style="121" customWidth="1"/>
    <col min="11778" max="11778" width="17.4" style="121" customWidth="1"/>
    <col min="11779" max="11781" width="16" style="121" customWidth="1"/>
    <col min="11782" max="11788" width="13.9" style="121" customWidth="1"/>
    <col min="11789" max="11789" width="12.9" style="121" customWidth="1"/>
    <col min="11790" max="12032" width="9" style="121"/>
    <col min="12033" max="12033" width="5.6" style="121" customWidth="1"/>
    <col min="12034" max="12034" width="17.4" style="121" customWidth="1"/>
    <col min="12035" max="12037" width="16" style="121" customWidth="1"/>
    <col min="12038" max="12044" width="13.9" style="121" customWidth="1"/>
    <col min="12045" max="12045" width="12.9" style="121" customWidth="1"/>
    <col min="12046" max="12288" width="9" style="121"/>
    <col min="12289" max="12289" width="5.6" style="121" customWidth="1"/>
    <col min="12290" max="12290" width="17.4" style="121" customWidth="1"/>
    <col min="12291" max="12293" width="16" style="121" customWidth="1"/>
    <col min="12294" max="12300" width="13.9" style="121" customWidth="1"/>
    <col min="12301" max="12301" width="12.9" style="121" customWidth="1"/>
    <col min="12302" max="12544" width="9" style="121"/>
    <col min="12545" max="12545" width="5.6" style="121" customWidth="1"/>
    <col min="12546" max="12546" width="17.4" style="121" customWidth="1"/>
    <col min="12547" max="12549" width="16" style="121" customWidth="1"/>
    <col min="12550" max="12556" width="13.9" style="121" customWidth="1"/>
    <col min="12557" max="12557" width="12.9" style="121" customWidth="1"/>
    <col min="12558" max="12800" width="9" style="121"/>
    <col min="12801" max="12801" width="5.6" style="121" customWidth="1"/>
    <col min="12802" max="12802" width="17.4" style="121" customWidth="1"/>
    <col min="12803" max="12805" width="16" style="121" customWidth="1"/>
    <col min="12806" max="12812" width="13.9" style="121" customWidth="1"/>
    <col min="12813" max="12813" width="12.9" style="121" customWidth="1"/>
    <col min="12814" max="13056" width="9" style="121"/>
    <col min="13057" max="13057" width="5.6" style="121" customWidth="1"/>
    <col min="13058" max="13058" width="17.4" style="121" customWidth="1"/>
    <col min="13059" max="13061" width="16" style="121" customWidth="1"/>
    <col min="13062" max="13068" width="13.9" style="121" customWidth="1"/>
    <col min="13069" max="13069" width="12.9" style="121" customWidth="1"/>
    <col min="13070" max="13312" width="9" style="121"/>
    <col min="13313" max="13313" width="5.6" style="121" customWidth="1"/>
    <col min="13314" max="13314" width="17.4" style="121" customWidth="1"/>
    <col min="13315" max="13317" width="16" style="121" customWidth="1"/>
    <col min="13318" max="13324" width="13.9" style="121" customWidth="1"/>
    <col min="13325" max="13325" width="12.9" style="121" customWidth="1"/>
    <col min="13326" max="13568" width="9" style="121"/>
    <col min="13569" max="13569" width="5.6" style="121" customWidth="1"/>
    <col min="13570" max="13570" width="17.4" style="121" customWidth="1"/>
    <col min="13571" max="13573" width="16" style="121" customWidth="1"/>
    <col min="13574" max="13580" width="13.9" style="121" customWidth="1"/>
    <col min="13581" max="13581" width="12.9" style="121" customWidth="1"/>
    <col min="13582" max="13824" width="9" style="121"/>
    <col min="13825" max="13825" width="5.6" style="121" customWidth="1"/>
    <col min="13826" max="13826" width="17.4" style="121" customWidth="1"/>
    <col min="13827" max="13829" width="16" style="121" customWidth="1"/>
    <col min="13830" max="13836" width="13.9" style="121" customWidth="1"/>
    <col min="13837" max="13837" width="12.9" style="121" customWidth="1"/>
    <col min="13838" max="14080" width="9" style="121"/>
    <col min="14081" max="14081" width="5.6" style="121" customWidth="1"/>
    <col min="14082" max="14082" width="17.4" style="121" customWidth="1"/>
    <col min="14083" max="14085" width="16" style="121" customWidth="1"/>
    <col min="14086" max="14092" width="13.9" style="121" customWidth="1"/>
    <col min="14093" max="14093" width="12.9" style="121" customWidth="1"/>
    <col min="14094" max="14336" width="9" style="121"/>
    <col min="14337" max="14337" width="5.6" style="121" customWidth="1"/>
    <col min="14338" max="14338" width="17.4" style="121" customWidth="1"/>
    <col min="14339" max="14341" width="16" style="121" customWidth="1"/>
    <col min="14342" max="14348" width="13.9" style="121" customWidth="1"/>
    <col min="14349" max="14349" width="12.9" style="121" customWidth="1"/>
    <col min="14350" max="14592" width="9" style="121"/>
    <col min="14593" max="14593" width="5.6" style="121" customWidth="1"/>
    <col min="14594" max="14594" width="17.4" style="121" customWidth="1"/>
    <col min="14595" max="14597" width="16" style="121" customWidth="1"/>
    <col min="14598" max="14604" width="13.9" style="121" customWidth="1"/>
    <col min="14605" max="14605" width="12.9" style="121" customWidth="1"/>
    <col min="14606" max="14848" width="9" style="121"/>
    <col min="14849" max="14849" width="5.6" style="121" customWidth="1"/>
    <col min="14850" max="14850" width="17.4" style="121" customWidth="1"/>
    <col min="14851" max="14853" width="16" style="121" customWidth="1"/>
    <col min="14854" max="14860" width="13.9" style="121" customWidth="1"/>
    <col min="14861" max="14861" width="12.9" style="121" customWidth="1"/>
    <col min="14862" max="15104" width="9" style="121"/>
    <col min="15105" max="15105" width="5.6" style="121" customWidth="1"/>
    <col min="15106" max="15106" width="17.4" style="121" customWidth="1"/>
    <col min="15107" max="15109" width="16" style="121" customWidth="1"/>
    <col min="15110" max="15116" width="13.9" style="121" customWidth="1"/>
    <col min="15117" max="15117" width="12.9" style="121" customWidth="1"/>
    <col min="15118" max="15360" width="9" style="121"/>
    <col min="15361" max="15361" width="5.6" style="121" customWidth="1"/>
    <col min="15362" max="15362" width="17.4" style="121" customWidth="1"/>
    <col min="15363" max="15365" width="16" style="121" customWidth="1"/>
    <col min="15366" max="15372" width="13.9" style="121" customWidth="1"/>
    <col min="15373" max="15373" width="12.9" style="121" customWidth="1"/>
    <col min="15374" max="15616" width="9" style="121"/>
    <col min="15617" max="15617" width="5.6" style="121" customWidth="1"/>
    <col min="15618" max="15618" width="17.4" style="121" customWidth="1"/>
    <col min="15619" max="15621" width="16" style="121" customWidth="1"/>
    <col min="15622" max="15628" width="13.9" style="121" customWidth="1"/>
    <col min="15629" max="15629" width="12.9" style="121" customWidth="1"/>
    <col min="15630" max="15872" width="9" style="121"/>
    <col min="15873" max="15873" width="5.6" style="121" customWidth="1"/>
    <col min="15874" max="15874" width="17.4" style="121" customWidth="1"/>
    <col min="15875" max="15877" width="16" style="121" customWidth="1"/>
    <col min="15878" max="15884" width="13.9" style="121" customWidth="1"/>
    <col min="15885" max="15885" width="12.9" style="121" customWidth="1"/>
    <col min="15886" max="16128" width="9" style="121"/>
    <col min="16129" max="16129" width="5.6" style="121" customWidth="1"/>
    <col min="16130" max="16130" width="17.4" style="121" customWidth="1"/>
    <col min="16131" max="16133" width="16" style="121" customWidth="1"/>
    <col min="16134" max="16140" width="13.9" style="121" customWidth="1"/>
    <col min="16141" max="16141" width="12.9" style="121" customWidth="1"/>
    <col min="16142" max="16384" width="9" style="121"/>
  </cols>
  <sheetData>
    <row r="1" ht="22.5" spans="1:13">
      <c r="A1" s="122" t="s">
        <v>787</v>
      </c>
      <c r="B1" s="122"/>
      <c r="C1" s="122"/>
      <c r="D1" s="122"/>
      <c r="E1" s="122"/>
      <c r="F1" s="122"/>
      <c r="G1" s="122"/>
      <c r="H1" s="122"/>
      <c r="I1" s="122"/>
      <c r="J1" s="122"/>
      <c r="K1" s="122"/>
      <c r="L1" s="122"/>
      <c r="M1" s="122"/>
    </row>
    <row r="2" ht="14.25" spans="13:13">
      <c r="M2" s="144" t="s">
        <v>109</v>
      </c>
    </row>
    <row r="3" spans="1:13">
      <c r="A3" s="123" t="s">
        <v>277</v>
      </c>
      <c r="B3" s="123" t="s">
        <v>788</v>
      </c>
      <c r="C3" s="124" t="s">
        <v>789</v>
      </c>
      <c r="D3" s="124"/>
      <c r="E3" s="124"/>
      <c r="F3" s="124"/>
      <c r="G3" s="124"/>
      <c r="H3" s="124"/>
      <c r="I3" s="124"/>
      <c r="J3" s="124"/>
      <c r="K3" s="124"/>
      <c r="L3" s="124"/>
      <c r="M3" s="123" t="s">
        <v>139</v>
      </c>
    </row>
    <row r="4" spans="1:13">
      <c r="A4" s="125"/>
      <c r="B4" s="125"/>
      <c r="C4" s="126" t="s">
        <v>143</v>
      </c>
      <c r="D4" s="126"/>
      <c r="E4" s="126" t="s">
        <v>112</v>
      </c>
      <c r="F4" s="126"/>
      <c r="G4" s="126" t="s">
        <v>790</v>
      </c>
      <c r="H4" s="126"/>
      <c r="I4" s="126" t="s">
        <v>791</v>
      </c>
      <c r="J4" s="126"/>
      <c r="K4" s="126" t="s">
        <v>792</v>
      </c>
      <c r="L4" s="126"/>
      <c r="M4" s="125"/>
    </row>
    <row r="5" spans="1:13">
      <c r="A5" s="127"/>
      <c r="B5" s="127"/>
      <c r="C5" s="126" t="s">
        <v>793</v>
      </c>
      <c r="D5" s="126" t="s">
        <v>794</v>
      </c>
      <c r="E5" s="126" t="s">
        <v>793</v>
      </c>
      <c r="F5" s="126" t="s">
        <v>794</v>
      </c>
      <c r="G5" s="126" t="s">
        <v>793</v>
      </c>
      <c r="H5" s="126" t="s">
        <v>794</v>
      </c>
      <c r="I5" s="126" t="s">
        <v>793</v>
      </c>
      <c r="J5" s="126" t="s">
        <v>794</v>
      </c>
      <c r="K5" s="126" t="s">
        <v>793</v>
      </c>
      <c r="L5" s="126" t="s">
        <v>794</v>
      </c>
      <c r="M5" s="127"/>
    </row>
    <row r="6" spans="1:13">
      <c r="A6" s="124">
        <v>1</v>
      </c>
      <c r="B6" s="124" t="s">
        <v>215</v>
      </c>
      <c r="C6" s="128">
        <f t="shared" ref="C6" si="0">E6+G6+I6+K6</f>
        <v>305646.480833333</v>
      </c>
      <c r="D6" s="128">
        <f t="shared" ref="D6" si="1">F6+H6+J6+L6</f>
        <v>244517.2</v>
      </c>
      <c r="E6" s="129">
        <v>208918.09375</v>
      </c>
      <c r="F6" s="130">
        <f t="shared" ref="F6" si="2">ROUND(E6*0.8,2)</f>
        <v>167134.48</v>
      </c>
      <c r="G6" s="129">
        <v>36494.5833333333</v>
      </c>
      <c r="H6" s="130">
        <f t="shared" ref="H6" si="3">ROUND(G6*0.8,2)</f>
        <v>29195.67</v>
      </c>
      <c r="I6" s="129">
        <v>44136.34375</v>
      </c>
      <c r="J6" s="130">
        <f>ROUND(I6*0.8,2)</f>
        <v>35309.08</v>
      </c>
      <c r="K6" s="129">
        <v>16097.46</v>
      </c>
      <c r="L6" s="130">
        <f>ROUND(K6*0.8,2)</f>
        <v>12877.97</v>
      </c>
      <c r="M6" s="145" t="s">
        <v>795</v>
      </c>
    </row>
    <row r="7" spans="1:13">
      <c r="A7" s="124">
        <v>2</v>
      </c>
      <c r="B7" s="124" t="s">
        <v>233</v>
      </c>
      <c r="C7" s="128">
        <f t="shared" ref="C7:C12" si="4">E7+G7+I7+K7</f>
        <v>336119.552083333</v>
      </c>
      <c r="D7" s="128">
        <f t="shared" ref="D7:D12" si="5">F7+H7+J7+L7</f>
        <v>268895.64</v>
      </c>
      <c r="E7" s="129">
        <v>230829.5</v>
      </c>
      <c r="F7" s="130">
        <f t="shared" ref="F7" si="6">ROUND(E7*0.8,2)</f>
        <v>184663.6</v>
      </c>
      <c r="G7" s="129">
        <v>31454.4479166667</v>
      </c>
      <c r="H7" s="130">
        <f t="shared" ref="H7:H12" si="7">ROUND(G7*0.8,2)</f>
        <v>25163.56</v>
      </c>
      <c r="I7" s="129">
        <v>58002.6041666667</v>
      </c>
      <c r="J7" s="130">
        <f t="shared" ref="J7" si="8">ROUND(I7*0.8,2)</f>
        <v>46402.08</v>
      </c>
      <c r="K7" s="129">
        <v>15833</v>
      </c>
      <c r="L7" s="130">
        <f t="shared" ref="L7" si="9">ROUND(K7*0.8,2)</f>
        <v>12666.4</v>
      </c>
      <c r="M7" s="146"/>
    </row>
    <row r="8" spans="1:13">
      <c r="A8" s="124">
        <v>3</v>
      </c>
      <c r="B8" s="124" t="s">
        <v>243</v>
      </c>
      <c r="C8" s="128">
        <f t="shared" si="4"/>
        <v>169632.854166666</v>
      </c>
      <c r="D8" s="128">
        <f t="shared" si="5"/>
        <v>135706.28</v>
      </c>
      <c r="E8" s="129">
        <v>122109.052083333</v>
      </c>
      <c r="F8" s="130">
        <f t="shared" ref="F8:F12" si="10">ROUND(E8*0.8,2)</f>
        <v>97687.24</v>
      </c>
      <c r="G8" s="129">
        <v>15245.9270833333</v>
      </c>
      <c r="H8" s="130">
        <f t="shared" si="7"/>
        <v>12196.74</v>
      </c>
      <c r="I8" s="129">
        <v>22706.875</v>
      </c>
      <c r="J8" s="130">
        <f t="shared" ref="J8" si="11">ROUND(I8*0.8,2)</f>
        <v>18165.5</v>
      </c>
      <c r="K8" s="129">
        <v>9571</v>
      </c>
      <c r="L8" s="130">
        <f t="shared" ref="L8" si="12">ROUND(K8*0.8,2)</f>
        <v>7656.8</v>
      </c>
      <c r="M8" s="146"/>
    </row>
    <row r="9" spans="1:13">
      <c r="A9" s="124">
        <v>4</v>
      </c>
      <c r="B9" s="124" t="s">
        <v>242</v>
      </c>
      <c r="C9" s="128">
        <f t="shared" si="4"/>
        <v>132448.335833333</v>
      </c>
      <c r="D9" s="128">
        <f t="shared" si="5"/>
        <v>105958.66</v>
      </c>
      <c r="E9" s="129">
        <v>97997.2395833333</v>
      </c>
      <c r="F9" s="130">
        <f t="shared" si="10"/>
        <v>78397.79</v>
      </c>
      <c r="G9" s="129">
        <v>11129.8645833333</v>
      </c>
      <c r="H9" s="130">
        <f t="shared" si="7"/>
        <v>8903.89</v>
      </c>
      <c r="I9" s="129">
        <v>13877.5416666667</v>
      </c>
      <c r="J9" s="130">
        <f t="shared" ref="J9" si="13">ROUND(I9*0.8,2)</f>
        <v>11102.03</v>
      </c>
      <c r="K9" s="129">
        <v>9443.69</v>
      </c>
      <c r="L9" s="130">
        <f t="shared" ref="L9" si="14">ROUND(K9*0.8,2)</f>
        <v>7554.95</v>
      </c>
      <c r="M9" s="146"/>
    </row>
    <row r="10" spans="1:13">
      <c r="A10" s="124">
        <v>5</v>
      </c>
      <c r="B10" s="124" t="s">
        <v>247</v>
      </c>
      <c r="C10" s="128">
        <f t="shared" si="4"/>
        <v>253964.572916667</v>
      </c>
      <c r="D10" s="128">
        <f t="shared" si="5"/>
        <v>203171.67</v>
      </c>
      <c r="E10" s="129">
        <v>158393.03125</v>
      </c>
      <c r="F10" s="130">
        <f t="shared" si="10"/>
        <v>126714.43</v>
      </c>
      <c r="G10" s="129">
        <v>26492.9583333333</v>
      </c>
      <c r="H10" s="130">
        <f t="shared" si="7"/>
        <v>21194.37</v>
      </c>
      <c r="I10" s="129">
        <v>52112.5833333333</v>
      </c>
      <c r="J10" s="130">
        <f t="shared" ref="J10" si="15">ROUND(I10*0.8,2)</f>
        <v>41690.07</v>
      </c>
      <c r="K10" s="129">
        <v>16966</v>
      </c>
      <c r="L10" s="130">
        <f t="shared" ref="L10" si="16">ROUND(K10*0.8,2)</f>
        <v>13572.8</v>
      </c>
      <c r="M10" s="146"/>
    </row>
    <row r="11" spans="1:13">
      <c r="A11" s="124">
        <v>6</v>
      </c>
      <c r="B11" s="124" t="s">
        <v>282</v>
      </c>
      <c r="C11" s="128">
        <f t="shared" si="4"/>
        <v>242816.875</v>
      </c>
      <c r="D11" s="128">
        <f t="shared" si="5"/>
        <v>194253.51</v>
      </c>
      <c r="E11" s="129">
        <v>153755.197916667</v>
      </c>
      <c r="F11" s="130">
        <f t="shared" si="10"/>
        <v>123004.16</v>
      </c>
      <c r="G11" s="129">
        <v>24249.4583333333</v>
      </c>
      <c r="H11" s="130">
        <f t="shared" si="7"/>
        <v>19399.57</v>
      </c>
      <c r="I11" s="129">
        <v>45577.21875</v>
      </c>
      <c r="J11" s="130">
        <f t="shared" ref="J11" si="17">ROUND(I11*0.8,2)</f>
        <v>36461.78</v>
      </c>
      <c r="K11" s="129">
        <v>19235</v>
      </c>
      <c r="L11" s="130">
        <f t="shared" ref="L11" si="18">ROUND(K11*0.8,2)</f>
        <v>15388</v>
      </c>
      <c r="M11" s="146"/>
    </row>
    <row r="12" spans="1:13">
      <c r="A12" s="124">
        <v>7</v>
      </c>
      <c r="B12" s="124" t="s">
        <v>252</v>
      </c>
      <c r="C12" s="128">
        <f t="shared" si="4"/>
        <v>59162.625</v>
      </c>
      <c r="D12" s="128">
        <f t="shared" si="5"/>
        <v>47330.11</v>
      </c>
      <c r="E12" s="129">
        <v>39139.78125</v>
      </c>
      <c r="F12" s="130">
        <f t="shared" si="10"/>
        <v>31311.83</v>
      </c>
      <c r="G12" s="129">
        <v>4820.33333333333</v>
      </c>
      <c r="H12" s="130">
        <f t="shared" si="7"/>
        <v>3856.27</v>
      </c>
      <c r="I12" s="129">
        <v>8596.51041666667</v>
      </c>
      <c r="J12" s="130">
        <f t="shared" ref="J12" si="19">ROUND(I12*0.8,2)</f>
        <v>6877.21</v>
      </c>
      <c r="K12" s="129">
        <v>6606</v>
      </c>
      <c r="L12" s="130">
        <f t="shared" ref="L12" si="20">ROUND(K12*0.8,2)</f>
        <v>5284.8</v>
      </c>
      <c r="M12" s="145"/>
    </row>
    <row r="13" spans="1:13">
      <c r="A13" s="124"/>
      <c r="B13" s="124" t="s">
        <v>299</v>
      </c>
      <c r="C13" s="129">
        <f t="shared" ref="C13:E13" si="21">SUM(C6:C12)</f>
        <v>1499791.29583333</v>
      </c>
      <c r="D13" s="129">
        <f t="shared" si="21"/>
        <v>1199833.07</v>
      </c>
      <c r="E13" s="129">
        <f t="shared" si="21"/>
        <v>1011141.89583333</v>
      </c>
      <c r="F13" s="129">
        <f t="shared" ref="F13" si="22">SUM(F6:F12)</f>
        <v>808913.53</v>
      </c>
      <c r="G13" s="129">
        <f t="shared" ref="G13:L13" si="23">SUM(G6:G12)</f>
        <v>149887.572916667</v>
      </c>
      <c r="H13" s="129">
        <f t="shared" si="23"/>
        <v>119910.07</v>
      </c>
      <c r="I13" s="129">
        <f t="shared" si="23"/>
        <v>245009.677083333</v>
      </c>
      <c r="J13" s="129">
        <f t="shared" si="23"/>
        <v>196007.75</v>
      </c>
      <c r="K13" s="129">
        <f t="shared" si="23"/>
        <v>93752.15</v>
      </c>
      <c r="L13" s="129">
        <f t="shared" si="23"/>
        <v>75001.72</v>
      </c>
      <c r="M13" s="145"/>
    </row>
    <row r="14" spans="1:13">
      <c r="A14" s="131">
        <v>8</v>
      </c>
      <c r="B14" s="132" t="s">
        <v>796</v>
      </c>
      <c r="C14" s="133">
        <f t="shared" ref="C14" si="24">E14+G14+I14+K14</f>
        <v>88580.6654818136</v>
      </c>
      <c r="D14" s="133">
        <f t="shared" ref="D14" si="25">F14+H14+J14+L14</f>
        <v>70864.5323854509</v>
      </c>
      <c r="E14" s="134">
        <v>1261.41666666667</v>
      </c>
      <c r="F14" s="134">
        <f t="shared" ref="F14" si="26">E14*0.8</f>
        <v>1009.13333333334</v>
      </c>
      <c r="G14" s="134">
        <v>31622.1354166667</v>
      </c>
      <c r="H14" s="134">
        <f t="shared" ref="H14" si="27">G14*0.8</f>
        <v>25297.7083333334</v>
      </c>
      <c r="I14" s="134">
        <v>12405.5208333333</v>
      </c>
      <c r="J14" s="134">
        <f t="shared" ref="J14" si="28">I14*0.8</f>
        <v>9924.41666666664</v>
      </c>
      <c r="K14" s="134">
        <v>43291.5925651469</v>
      </c>
      <c r="L14" s="147">
        <f t="shared" ref="L14" si="29">K14*0.8</f>
        <v>34633.2740521175</v>
      </c>
      <c r="M14" s="146" t="s">
        <v>797</v>
      </c>
    </row>
    <row r="15" spans="1:13">
      <c r="A15" s="124">
        <v>9</v>
      </c>
      <c r="B15" s="135" t="s">
        <v>798</v>
      </c>
      <c r="C15" s="136">
        <f t="shared" ref="C15:C25" si="30">E15+G15+I15+K15</f>
        <v>3284.0625</v>
      </c>
      <c r="D15" s="136">
        <f t="shared" ref="D15:D25" si="31">F15+H15+J15+L15</f>
        <v>2627.25</v>
      </c>
      <c r="E15" s="137">
        <v>1906.625</v>
      </c>
      <c r="F15" s="137">
        <f t="shared" ref="F15:F25" si="32">E15*0.8</f>
        <v>1525.3</v>
      </c>
      <c r="G15" s="137">
        <v>451.34375</v>
      </c>
      <c r="H15" s="137">
        <f t="shared" ref="H15:H25" si="33">G15*0.8</f>
        <v>361.075</v>
      </c>
      <c r="I15" s="137">
        <v>256.09375</v>
      </c>
      <c r="J15" s="137">
        <f t="shared" ref="J15:J25" si="34">I15*0.8</f>
        <v>204.875</v>
      </c>
      <c r="K15" s="137">
        <v>670</v>
      </c>
      <c r="L15" s="148">
        <f t="shared" ref="L15:L25" si="35">K15*0.8</f>
        <v>536</v>
      </c>
      <c r="M15" s="146"/>
    </row>
    <row r="16" spans="1:13">
      <c r="A16" s="124">
        <v>10</v>
      </c>
      <c r="B16" s="135" t="s">
        <v>799</v>
      </c>
      <c r="C16" s="136">
        <f t="shared" si="30"/>
        <v>2190.53125</v>
      </c>
      <c r="D16" s="136">
        <f t="shared" si="31"/>
        <v>1752.425</v>
      </c>
      <c r="E16" s="137">
        <v>1229.6875</v>
      </c>
      <c r="F16" s="137">
        <f t="shared" si="32"/>
        <v>983.75</v>
      </c>
      <c r="G16" s="137">
        <v>235.270833333333</v>
      </c>
      <c r="H16" s="137">
        <f t="shared" si="33"/>
        <v>188.216666666666</v>
      </c>
      <c r="I16" s="137">
        <v>25.5729166666667</v>
      </c>
      <c r="J16" s="137">
        <f t="shared" si="34"/>
        <v>20.4583333333334</v>
      </c>
      <c r="K16" s="137">
        <v>700</v>
      </c>
      <c r="L16" s="148">
        <f t="shared" si="35"/>
        <v>560</v>
      </c>
      <c r="M16" s="146"/>
    </row>
    <row r="17" spans="1:13">
      <c r="A17" s="124">
        <v>11</v>
      </c>
      <c r="B17" s="135" t="s">
        <v>800</v>
      </c>
      <c r="C17" s="136">
        <f t="shared" si="30"/>
        <v>37403.4479166666</v>
      </c>
      <c r="D17" s="136">
        <f t="shared" si="31"/>
        <v>29922.7583333333</v>
      </c>
      <c r="E17" s="137">
        <v>28321.0520833333</v>
      </c>
      <c r="F17" s="137">
        <f t="shared" si="32"/>
        <v>22656.8416666666</v>
      </c>
      <c r="G17" s="137">
        <v>6587.1875</v>
      </c>
      <c r="H17" s="137">
        <f t="shared" si="33"/>
        <v>5269.75</v>
      </c>
      <c r="I17" s="137">
        <v>2489.20833333333</v>
      </c>
      <c r="J17" s="137">
        <f t="shared" si="34"/>
        <v>1991.36666666666</v>
      </c>
      <c r="K17" s="137">
        <v>6</v>
      </c>
      <c r="L17" s="148">
        <f t="shared" si="35"/>
        <v>4.8</v>
      </c>
      <c r="M17" s="146"/>
    </row>
    <row r="18" spans="1:13">
      <c r="A18" s="124">
        <v>12</v>
      </c>
      <c r="B18" s="135" t="s">
        <v>801</v>
      </c>
      <c r="C18" s="136">
        <f t="shared" si="30"/>
        <v>20728.0520833333</v>
      </c>
      <c r="D18" s="136">
        <f t="shared" si="31"/>
        <v>16582.4416666666</v>
      </c>
      <c r="E18" s="137">
        <v>14397.7083333333</v>
      </c>
      <c r="F18" s="137">
        <f t="shared" si="32"/>
        <v>11518.1666666666</v>
      </c>
      <c r="G18" s="137">
        <v>2906.38541666667</v>
      </c>
      <c r="H18" s="137">
        <f t="shared" si="33"/>
        <v>2325.10833333334</v>
      </c>
      <c r="I18" s="137">
        <v>3420.95833333333</v>
      </c>
      <c r="J18" s="137">
        <f t="shared" si="34"/>
        <v>2736.76666666666</v>
      </c>
      <c r="K18" s="137">
        <v>3</v>
      </c>
      <c r="L18" s="148">
        <f t="shared" si="35"/>
        <v>2.4</v>
      </c>
      <c r="M18" s="146"/>
    </row>
    <row r="19" spans="1:13">
      <c r="A19" s="124">
        <v>13</v>
      </c>
      <c r="B19" s="135" t="s">
        <v>802</v>
      </c>
      <c r="C19" s="136">
        <f t="shared" si="30"/>
        <v>2512.1875</v>
      </c>
      <c r="D19" s="136">
        <f t="shared" si="31"/>
        <v>2009.75</v>
      </c>
      <c r="E19" s="137">
        <v>2119.40625</v>
      </c>
      <c r="F19" s="137">
        <f t="shared" si="32"/>
        <v>1695.525</v>
      </c>
      <c r="G19" s="137">
        <v>392.03125</v>
      </c>
      <c r="H19" s="137">
        <f t="shared" si="33"/>
        <v>313.625</v>
      </c>
      <c r="I19" s="137">
        <v>0.75</v>
      </c>
      <c r="J19" s="137">
        <f t="shared" si="34"/>
        <v>0.6</v>
      </c>
      <c r="K19" s="137">
        <v>0</v>
      </c>
      <c r="L19" s="148">
        <f t="shared" si="35"/>
        <v>0</v>
      </c>
      <c r="M19" s="146"/>
    </row>
    <row r="20" spans="1:13">
      <c r="A20" s="124">
        <v>14</v>
      </c>
      <c r="B20" s="135" t="s">
        <v>803</v>
      </c>
      <c r="C20" s="136">
        <f t="shared" si="30"/>
        <v>7532.28125000001</v>
      </c>
      <c r="D20" s="136">
        <f t="shared" si="31"/>
        <v>6025.82500000001</v>
      </c>
      <c r="E20" s="137">
        <v>6279.76041666667</v>
      </c>
      <c r="F20" s="137">
        <f t="shared" si="32"/>
        <v>5023.80833333334</v>
      </c>
      <c r="G20" s="137">
        <v>1155.41666666667</v>
      </c>
      <c r="H20" s="137">
        <f t="shared" si="33"/>
        <v>924.333333333336</v>
      </c>
      <c r="I20" s="137">
        <v>74.1041666666667</v>
      </c>
      <c r="J20" s="137">
        <f t="shared" si="34"/>
        <v>59.2833333333334</v>
      </c>
      <c r="K20" s="137">
        <v>23</v>
      </c>
      <c r="L20" s="148">
        <f t="shared" si="35"/>
        <v>18.4</v>
      </c>
      <c r="M20" s="146"/>
    </row>
    <row r="21" spans="1:13">
      <c r="A21" s="124">
        <v>15</v>
      </c>
      <c r="B21" s="135" t="s">
        <v>804</v>
      </c>
      <c r="C21" s="136">
        <f t="shared" si="30"/>
        <v>27629.2395833334</v>
      </c>
      <c r="D21" s="136">
        <f t="shared" si="31"/>
        <v>22103.3916666667</v>
      </c>
      <c r="E21" s="137">
        <v>20217.7291666667</v>
      </c>
      <c r="F21" s="137">
        <f t="shared" si="32"/>
        <v>16174.1833333334</v>
      </c>
      <c r="G21" s="137">
        <v>7348.71875</v>
      </c>
      <c r="H21" s="137">
        <f t="shared" si="33"/>
        <v>5878.975</v>
      </c>
      <c r="I21" s="137">
        <v>59.7916666666667</v>
      </c>
      <c r="J21" s="137">
        <f t="shared" si="34"/>
        <v>47.8333333333334</v>
      </c>
      <c r="K21" s="137">
        <v>3</v>
      </c>
      <c r="L21" s="148">
        <f t="shared" si="35"/>
        <v>2.4</v>
      </c>
      <c r="M21" s="146"/>
    </row>
    <row r="22" spans="1:13">
      <c r="A22" s="124">
        <v>16</v>
      </c>
      <c r="B22" s="138" t="s">
        <v>805</v>
      </c>
      <c r="C22" s="136">
        <f t="shared" si="30"/>
        <v>3772.07291666666</v>
      </c>
      <c r="D22" s="136">
        <f t="shared" si="31"/>
        <v>3017.65833333333</v>
      </c>
      <c r="E22" s="137">
        <v>2749.92708333333</v>
      </c>
      <c r="F22" s="137">
        <f t="shared" si="32"/>
        <v>2199.94166666666</v>
      </c>
      <c r="G22" s="137">
        <v>866.270833333333</v>
      </c>
      <c r="H22" s="137">
        <f t="shared" si="33"/>
        <v>693.016666666666</v>
      </c>
      <c r="I22" s="137">
        <v>155.875</v>
      </c>
      <c r="J22" s="137">
        <f t="shared" si="34"/>
        <v>124.7</v>
      </c>
      <c r="K22" s="137">
        <v>0</v>
      </c>
      <c r="L22" s="148">
        <f t="shared" si="35"/>
        <v>0</v>
      </c>
      <c r="M22" s="146"/>
    </row>
    <row r="23" spans="1:13">
      <c r="A23" s="124">
        <v>17</v>
      </c>
      <c r="B23" s="135" t="s">
        <v>806</v>
      </c>
      <c r="C23" s="136">
        <f t="shared" si="30"/>
        <v>12472.9791666667</v>
      </c>
      <c r="D23" s="136">
        <f t="shared" si="31"/>
        <v>9978.38333333334</v>
      </c>
      <c r="E23" s="137">
        <v>8719.85416666667</v>
      </c>
      <c r="F23" s="137">
        <f t="shared" si="32"/>
        <v>6975.88333333334</v>
      </c>
      <c r="G23" s="137">
        <v>3721.28125</v>
      </c>
      <c r="H23" s="137">
        <f t="shared" si="33"/>
        <v>2977.025</v>
      </c>
      <c r="I23" s="137">
        <v>30.34375</v>
      </c>
      <c r="J23" s="137">
        <f t="shared" si="34"/>
        <v>24.275</v>
      </c>
      <c r="K23" s="137">
        <v>1.5</v>
      </c>
      <c r="L23" s="148">
        <f t="shared" si="35"/>
        <v>1.2</v>
      </c>
      <c r="M23" s="146"/>
    </row>
    <row r="24" spans="1:13">
      <c r="A24" s="124">
        <v>18</v>
      </c>
      <c r="B24" s="135" t="s">
        <v>807</v>
      </c>
      <c r="C24" s="136">
        <f t="shared" si="30"/>
        <v>9573.5</v>
      </c>
      <c r="D24" s="136">
        <f t="shared" si="31"/>
        <v>7658.8</v>
      </c>
      <c r="E24" s="137">
        <v>6162.4375</v>
      </c>
      <c r="F24" s="137">
        <f t="shared" si="32"/>
        <v>4929.95</v>
      </c>
      <c r="G24" s="137">
        <v>916.1875</v>
      </c>
      <c r="H24" s="137">
        <f t="shared" si="33"/>
        <v>732.95</v>
      </c>
      <c r="I24" s="137">
        <v>594.875</v>
      </c>
      <c r="J24" s="137">
        <f t="shared" si="34"/>
        <v>475.9</v>
      </c>
      <c r="K24" s="137">
        <v>1900</v>
      </c>
      <c r="L24" s="148">
        <f t="shared" si="35"/>
        <v>1520</v>
      </c>
      <c r="M24" s="146"/>
    </row>
    <row r="25" spans="1:13">
      <c r="A25" s="124">
        <v>19</v>
      </c>
      <c r="B25" s="135" t="s">
        <v>808</v>
      </c>
      <c r="C25" s="136">
        <f t="shared" si="30"/>
        <v>2059.58333333334</v>
      </c>
      <c r="D25" s="136">
        <f t="shared" si="31"/>
        <v>1647.66666666667</v>
      </c>
      <c r="E25" s="137">
        <v>1526.72916666667</v>
      </c>
      <c r="F25" s="137">
        <f t="shared" si="32"/>
        <v>1221.38333333334</v>
      </c>
      <c r="G25" s="137">
        <v>435.541666666667</v>
      </c>
      <c r="H25" s="137">
        <f t="shared" si="33"/>
        <v>348.433333333334</v>
      </c>
      <c r="I25" s="137">
        <v>97.3125</v>
      </c>
      <c r="J25" s="137">
        <f t="shared" si="34"/>
        <v>77.85</v>
      </c>
      <c r="K25" s="137">
        <v>0</v>
      </c>
      <c r="L25" s="148">
        <f t="shared" si="35"/>
        <v>0</v>
      </c>
      <c r="M25" s="146"/>
    </row>
    <row r="26" spans="1:13">
      <c r="A26" s="139"/>
      <c r="B26" s="140" t="s">
        <v>809</v>
      </c>
      <c r="C26" s="136">
        <f>SUM(C14:C25)</f>
        <v>217738.602981814</v>
      </c>
      <c r="D26" s="136">
        <f t="shared" ref="D26" si="36">SUM(D14:D25)</f>
        <v>174190.882385451</v>
      </c>
      <c r="E26" s="136">
        <f t="shared" ref="E26:L26" si="37">SUM(E14:E25)</f>
        <v>94892.3333333333</v>
      </c>
      <c r="F26" s="136">
        <f t="shared" si="37"/>
        <v>75913.8666666667</v>
      </c>
      <c r="G26" s="136">
        <f t="shared" si="37"/>
        <v>56637.7708333334</v>
      </c>
      <c r="H26" s="136">
        <f t="shared" si="37"/>
        <v>45310.2166666667</v>
      </c>
      <c r="I26" s="136">
        <f t="shared" si="37"/>
        <v>19610.40625</v>
      </c>
      <c r="J26" s="136">
        <f t="shared" si="37"/>
        <v>15688.325</v>
      </c>
      <c r="K26" s="136">
        <f t="shared" si="37"/>
        <v>46598.0925651469</v>
      </c>
      <c r="L26" s="136">
        <f t="shared" si="37"/>
        <v>37278.4740521175</v>
      </c>
      <c r="M26" s="149"/>
    </row>
    <row r="27" s="120" customFormat="1" ht="14.25" spans="1:13">
      <c r="A27" s="141" t="s">
        <v>204</v>
      </c>
      <c r="B27" s="142"/>
      <c r="C27" s="128">
        <f>C13+C26</f>
        <v>1717529.89881515</v>
      </c>
      <c r="D27" s="128">
        <f t="shared" ref="D27" si="38">D13+D26</f>
        <v>1374023.95238545</v>
      </c>
      <c r="E27" s="128">
        <f t="shared" ref="E27:L27" si="39">E13+E26</f>
        <v>1106034.22916667</v>
      </c>
      <c r="F27" s="128">
        <f t="shared" si="39"/>
        <v>884827.396666667</v>
      </c>
      <c r="G27" s="128">
        <f t="shared" si="39"/>
        <v>206525.34375</v>
      </c>
      <c r="H27" s="128">
        <f t="shared" si="39"/>
        <v>165220.286666667</v>
      </c>
      <c r="I27" s="128">
        <f t="shared" si="39"/>
        <v>264620.083333333</v>
      </c>
      <c r="J27" s="128">
        <f t="shared" si="39"/>
        <v>211696.075</v>
      </c>
      <c r="K27" s="128">
        <f t="shared" si="39"/>
        <v>140350.242565147</v>
      </c>
      <c r="L27" s="128">
        <f t="shared" si="39"/>
        <v>112280.194052118</v>
      </c>
      <c r="M27" s="150"/>
    </row>
    <row r="28"/>
    <row r="29"/>
    <row r="30"/>
    <row r="31" ht="14.25" spans="3:4">
      <c r="C31" s="143"/>
      <c r="D31" s="143"/>
    </row>
  </sheetData>
  <mergeCells count="13">
    <mergeCell ref="A1:M1"/>
    <mergeCell ref="C3:L3"/>
    <mergeCell ref="C4:D4"/>
    <mergeCell ref="E4:F4"/>
    <mergeCell ref="G4:H4"/>
    <mergeCell ref="I4:J4"/>
    <mergeCell ref="K4:L4"/>
    <mergeCell ref="A27:B27"/>
    <mergeCell ref="A3:A5"/>
    <mergeCell ref="B3:B5"/>
    <mergeCell ref="M3:M5"/>
    <mergeCell ref="M6:M12"/>
    <mergeCell ref="M14:M25"/>
  </mergeCells>
  <pageMargins left="0.699305555555556" right="0.699305555555556"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
  <sheetViews>
    <sheetView workbookViewId="0">
      <selection activeCell="K31" sqref="K31"/>
    </sheetView>
  </sheetViews>
  <sheetFormatPr defaultColWidth="9" defaultRowHeight="12" customHeight="1" outlineLevelCol="2"/>
  <cols>
    <col min="1" max="1" width="20.5" customWidth="1"/>
    <col min="2" max="2" width="42.2" customWidth="1"/>
    <col min="3" max="3" width="19.6" customWidth="1"/>
  </cols>
  <sheetData>
    <row r="1" ht="14.25" spans="1:3">
      <c r="A1" s="109" t="s">
        <v>810</v>
      </c>
      <c r="B1" s="109" t="s">
        <v>284</v>
      </c>
      <c r="C1" s="109" t="s">
        <v>1</v>
      </c>
    </row>
    <row r="2" ht="14.25" spans="1:3">
      <c r="A2" s="119" t="s">
        <v>811</v>
      </c>
      <c r="B2" s="119" t="s">
        <v>812</v>
      </c>
      <c r="C2" s="119">
        <v>18</v>
      </c>
    </row>
    <row r="3" ht="14.25" spans="1:3">
      <c r="A3" s="119" t="s">
        <v>813</v>
      </c>
      <c r="B3" s="119" t="s">
        <v>814</v>
      </c>
      <c r="C3" s="119">
        <v>18</v>
      </c>
    </row>
    <row r="4" ht="14.25" spans="1:3">
      <c r="A4" s="119" t="s">
        <v>815</v>
      </c>
      <c r="B4" s="119" t="s">
        <v>816</v>
      </c>
      <c r="C4" s="119">
        <v>26</v>
      </c>
    </row>
    <row r="5" ht="14.25" spans="1:3">
      <c r="A5" s="119" t="s">
        <v>817</v>
      </c>
      <c r="B5" s="119" t="s">
        <v>818</v>
      </c>
      <c r="C5" s="119">
        <v>25</v>
      </c>
    </row>
    <row r="6" ht="14.25" spans="1:3">
      <c r="A6" s="119" t="s">
        <v>819</v>
      </c>
      <c r="B6" s="119" t="s">
        <v>820</v>
      </c>
      <c r="C6" s="119">
        <v>22</v>
      </c>
    </row>
    <row r="7" ht="14.25" spans="1:3">
      <c r="A7" s="119" t="s">
        <v>821</v>
      </c>
      <c r="B7" s="119" t="s">
        <v>822</v>
      </c>
      <c r="C7" s="119">
        <v>9</v>
      </c>
    </row>
    <row r="8" ht="14.25" spans="1:3">
      <c r="A8" s="119" t="s">
        <v>823</v>
      </c>
      <c r="B8" s="119" t="s">
        <v>824</v>
      </c>
      <c r="C8" s="119">
        <v>7</v>
      </c>
    </row>
    <row r="9" ht="14.25" spans="1:3">
      <c r="A9" s="119" t="s">
        <v>825</v>
      </c>
      <c r="B9" s="119" t="s">
        <v>826</v>
      </c>
      <c r="C9" s="119">
        <v>4</v>
      </c>
    </row>
    <row r="10" ht="14.25" spans="1:3">
      <c r="A10" s="119" t="s">
        <v>827</v>
      </c>
      <c r="B10" s="119" t="s">
        <v>828</v>
      </c>
      <c r="C10" s="119">
        <v>8</v>
      </c>
    </row>
    <row r="11" ht="14.25" spans="1:3">
      <c r="A11" s="119" t="s">
        <v>829</v>
      </c>
      <c r="B11" s="119" t="s">
        <v>830</v>
      </c>
      <c r="C11" s="119">
        <v>13</v>
      </c>
    </row>
    <row r="12" ht="14.25" spans="1:3">
      <c r="A12" s="119" t="s">
        <v>831</v>
      </c>
      <c r="B12" s="119" t="s">
        <v>832</v>
      </c>
      <c r="C12" s="119">
        <v>9</v>
      </c>
    </row>
    <row r="13" ht="14.25" spans="1:3">
      <c r="A13" s="119" t="s">
        <v>833</v>
      </c>
      <c r="B13" s="119" t="s">
        <v>834</v>
      </c>
      <c r="C13" s="119">
        <v>9</v>
      </c>
    </row>
    <row r="14" ht="14.25" spans="1:3">
      <c r="A14" s="119" t="s">
        <v>835</v>
      </c>
      <c r="B14" s="119" t="s">
        <v>836</v>
      </c>
      <c r="C14" s="119">
        <v>9</v>
      </c>
    </row>
    <row r="15" ht="14.25" spans="1:3">
      <c r="A15" s="119" t="s">
        <v>837</v>
      </c>
      <c r="B15" s="119" t="s">
        <v>838</v>
      </c>
      <c r="C15" s="119">
        <v>8</v>
      </c>
    </row>
    <row r="16" ht="14.25" spans="1:3">
      <c r="A16" s="119" t="s">
        <v>839</v>
      </c>
      <c r="B16" s="119" t="s">
        <v>840</v>
      </c>
      <c r="C16" s="119">
        <v>14</v>
      </c>
    </row>
    <row r="17" ht="14.25" spans="1:3">
      <c r="A17" s="119" t="s">
        <v>841</v>
      </c>
      <c r="B17" s="119" t="s">
        <v>842</v>
      </c>
      <c r="C17" s="119">
        <v>19</v>
      </c>
    </row>
    <row r="18" ht="14.25" spans="1:3">
      <c r="A18" s="119" t="s">
        <v>843</v>
      </c>
      <c r="B18" s="119" t="s">
        <v>844</v>
      </c>
      <c r="C18" s="119">
        <v>26</v>
      </c>
    </row>
    <row r="19" ht="14.25" spans="1:3">
      <c r="A19" s="119" t="s">
        <v>845</v>
      </c>
      <c r="B19" s="119" t="s">
        <v>846</v>
      </c>
      <c r="C19" s="119">
        <v>17</v>
      </c>
    </row>
    <row r="20" ht="14.25" spans="1:3">
      <c r="A20" s="119" t="s">
        <v>847</v>
      </c>
      <c r="B20" s="119" t="s">
        <v>848</v>
      </c>
      <c r="C20" s="119">
        <v>16</v>
      </c>
    </row>
    <row r="21" ht="14.25" spans="1:3">
      <c r="A21" s="119" t="s">
        <v>849</v>
      </c>
      <c r="B21" s="119" t="s">
        <v>850</v>
      </c>
      <c r="C21" s="119">
        <v>13</v>
      </c>
    </row>
    <row r="22" ht="14.25" spans="1:3">
      <c r="A22" s="119" t="s">
        <v>851</v>
      </c>
      <c r="B22" s="119" t="s">
        <v>852</v>
      </c>
      <c r="C22" s="119">
        <v>9</v>
      </c>
    </row>
    <row r="23" ht="14.25" spans="1:3">
      <c r="A23" s="119" t="s">
        <v>853</v>
      </c>
      <c r="B23" s="119" t="s">
        <v>854</v>
      </c>
      <c r="C23" s="119">
        <v>7</v>
      </c>
    </row>
    <row r="24" ht="14.25" spans="1:3">
      <c r="A24" s="119" t="s">
        <v>855</v>
      </c>
      <c r="B24" s="119" t="s">
        <v>856</v>
      </c>
      <c r="C24" s="119">
        <v>6</v>
      </c>
    </row>
    <row r="25" ht="14.25" spans="1:3">
      <c r="A25" s="119" t="s">
        <v>857</v>
      </c>
      <c r="B25" s="119" t="s">
        <v>858</v>
      </c>
      <c r="C25" s="119">
        <v>3</v>
      </c>
    </row>
    <row r="26" ht="14.25" spans="1:3">
      <c r="A26" s="119" t="s">
        <v>859</v>
      </c>
      <c r="B26" s="119" t="s">
        <v>860</v>
      </c>
      <c r="C26" s="119">
        <v>8</v>
      </c>
    </row>
    <row r="27" ht="14.25" spans="1:3">
      <c r="A27" s="119" t="s">
        <v>861</v>
      </c>
      <c r="B27" s="119" t="s">
        <v>862</v>
      </c>
      <c r="C27" s="119">
        <v>7</v>
      </c>
    </row>
    <row r="28" ht="14.25" spans="1:3">
      <c r="A28" s="119" t="s">
        <v>863</v>
      </c>
      <c r="B28" s="119" t="s">
        <v>864</v>
      </c>
      <c r="C28" s="119">
        <v>4</v>
      </c>
    </row>
    <row r="29" ht="14.25" spans="1:3">
      <c r="A29" s="119" t="s">
        <v>865</v>
      </c>
      <c r="B29" s="119" t="s">
        <v>866</v>
      </c>
      <c r="C29" s="119">
        <v>18</v>
      </c>
    </row>
    <row r="30" ht="14.25" spans="1:3">
      <c r="A30" s="119" t="s">
        <v>867</v>
      </c>
      <c r="B30" s="119" t="s">
        <v>868</v>
      </c>
      <c r="C30" s="119">
        <v>23</v>
      </c>
    </row>
    <row r="31" ht="14.25" spans="1:3">
      <c r="A31" s="119" t="s">
        <v>869</v>
      </c>
      <c r="B31" s="119" t="s">
        <v>870</v>
      </c>
      <c r="C31" s="119">
        <v>18</v>
      </c>
    </row>
    <row r="32" ht="14.25" spans="1:3">
      <c r="A32" s="119" t="s">
        <v>871</v>
      </c>
      <c r="B32" s="119" t="s">
        <v>872</v>
      </c>
      <c r="C32" s="119">
        <v>22</v>
      </c>
    </row>
    <row r="33" customHeight="1" spans="1:3">
      <c r="A33" s="119" t="s">
        <v>873</v>
      </c>
      <c r="B33" s="119" t="s">
        <v>874</v>
      </c>
      <c r="C33" s="119">
        <v>8</v>
      </c>
    </row>
    <row r="34" customHeight="1" spans="1:3">
      <c r="A34" s="119" t="s">
        <v>875</v>
      </c>
      <c r="B34" s="119" t="s">
        <v>874</v>
      </c>
      <c r="C34" s="119">
        <v>4</v>
      </c>
    </row>
    <row r="35" customHeight="1" spans="1:3">
      <c r="A35" s="119" t="s">
        <v>876</v>
      </c>
      <c r="B35" s="119" t="s">
        <v>874</v>
      </c>
      <c r="C35" s="119">
        <v>4</v>
      </c>
    </row>
  </sheetData>
  <pageMargins left="0.697916666666667" right="0.697916666666667" top="0.75" bottom="0.75" header="0.3" footer="0.3"/>
  <pageSetup paperSize="9" firstPageNumber="4294963191" orientation="portrait" useFirstPageNumber="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N193"/>
  <sheetViews>
    <sheetView workbookViewId="0">
      <pane xSplit="1" ySplit="3" topLeftCell="B4" activePane="bottomRight" state="frozen"/>
      <selection/>
      <selection pane="topRight"/>
      <selection pane="bottomLeft"/>
      <selection pane="bottomRight" activeCell="J29" sqref="J29"/>
    </sheetView>
  </sheetViews>
  <sheetFormatPr defaultColWidth="9" defaultRowHeight="12" customHeight="1"/>
  <cols>
    <col min="1" max="1" width="31.4" customWidth="1"/>
    <col min="2" max="2" width="13.2" customWidth="1"/>
    <col min="3" max="3" width="14.7" customWidth="1"/>
    <col min="4" max="8" width="13.1" customWidth="1"/>
    <col min="9" max="9" width="18.2" customWidth="1"/>
    <col min="10" max="11" width="16.4" customWidth="1"/>
    <col min="12" max="12" width="26" customWidth="1"/>
    <col min="13" max="13" width="13.1" customWidth="1"/>
    <col min="14" max="14" width="14.1" customWidth="1"/>
  </cols>
  <sheetData>
    <row r="1" ht="14.25" spans="1:12">
      <c r="A1" s="108" t="s">
        <v>877</v>
      </c>
      <c r="B1" s="108"/>
      <c r="C1" s="108"/>
      <c r="D1" s="108"/>
      <c r="E1" s="108"/>
      <c r="F1" s="108"/>
      <c r="G1" s="108"/>
      <c r="H1" s="108"/>
      <c r="I1" s="108"/>
      <c r="J1" s="108"/>
      <c r="K1" s="108"/>
      <c r="L1" s="108"/>
    </row>
    <row r="2"/>
    <row r="3" ht="30" customHeight="1" spans="1:12">
      <c r="A3" s="109" t="s">
        <v>284</v>
      </c>
      <c r="B3" s="116" t="s">
        <v>878</v>
      </c>
      <c r="C3" s="117" t="s">
        <v>1</v>
      </c>
      <c r="D3" s="117" t="s">
        <v>879</v>
      </c>
      <c r="E3" s="117" t="s">
        <v>880</v>
      </c>
      <c r="F3" s="117" t="s">
        <v>881</v>
      </c>
      <c r="G3" s="117" t="s">
        <v>882</v>
      </c>
      <c r="H3" s="117" t="s">
        <v>883</v>
      </c>
      <c r="I3" s="117" t="s">
        <v>884</v>
      </c>
      <c r="J3" s="117" t="s">
        <v>810</v>
      </c>
      <c r="K3" s="117" t="s">
        <v>885</v>
      </c>
      <c r="L3" s="117" t="s">
        <v>139</v>
      </c>
    </row>
    <row r="4" ht="30" hidden="1" customHeight="1" spans="1:9">
      <c r="A4" t="s">
        <v>886</v>
      </c>
      <c r="C4" t="e">
        <f t="shared" ref="C4" si="0">SUM(C5,C11,C109)</f>
        <v>#REF!</v>
      </c>
      <c r="D4" t="e">
        <f t="shared" ref="D4:I4" si="1">SUM(D5,D11,D109)</f>
        <v>#REF!</v>
      </c>
      <c r="E4" t="e">
        <f t="shared" si="1"/>
        <v>#REF!</v>
      </c>
      <c r="F4" t="e">
        <f t="shared" si="1"/>
        <v>#REF!</v>
      </c>
      <c r="G4" t="e">
        <f t="shared" si="1"/>
        <v>#REF!</v>
      </c>
      <c r="H4" t="e">
        <f t="shared" si="1"/>
        <v>#REF!</v>
      </c>
      <c r="I4">
        <f t="shared" si="1"/>
        <v>0</v>
      </c>
    </row>
    <row r="5" ht="30" hidden="1" customHeight="1" spans="1:9">
      <c r="A5" t="s">
        <v>887</v>
      </c>
      <c r="C5" t="e">
        <f t="shared" ref="C5:G5" si="2">SUM(C6:C9,C10:C10)</f>
        <v>#REF!</v>
      </c>
      <c r="D5">
        <f t="shared" si="2"/>
        <v>0</v>
      </c>
      <c r="E5">
        <f t="shared" si="2"/>
        <v>216831</v>
      </c>
      <c r="F5">
        <f t="shared" si="2"/>
        <v>0</v>
      </c>
      <c r="G5" t="e">
        <f t="shared" si="2"/>
        <v>#REF!</v>
      </c>
      <c r="H5" t="e">
        <f>#REF!</f>
        <v>#REF!</v>
      </c>
      <c r="I5">
        <f>SUM(I6:I9,I10:I10)</f>
        <v>0</v>
      </c>
    </row>
    <row r="6" ht="30" customHeight="1" spans="1:12">
      <c r="A6" s="118" t="s">
        <v>888</v>
      </c>
      <c r="B6" s="117"/>
      <c r="C6" s="117">
        <v>9295</v>
      </c>
      <c r="D6" s="117"/>
      <c r="E6" s="117">
        <v>1002</v>
      </c>
      <c r="F6" s="117"/>
      <c r="G6" s="117" t="e">
        <f>#REF!</f>
        <v>#REF!</v>
      </c>
      <c r="H6" s="117"/>
      <c r="I6" s="117"/>
      <c r="J6" s="117"/>
      <c r="K6" s="117" t="s">
        <v>889</v>
      </c>
      <c r="L6" s="117" t="s">
        <v>889</v>
      </c>
    </row>
    <row r="7" ht="30" customHeight="1" spans="1:12">
      <c r="A7" s="118" t="s">
        <v>890</v>
      </c>
      <c r="B7" s="117"/>
      <c r="C7" s="117">
        <v>38500</v>
      </c>
      <c r="D7" s="117"/>
      <c r="E7" s="117">
        <v>38500</v>
      </c>
      <c r="F7" s="117"/>
      <c r="G7" s="117"/>
      <c r="H7" s="117"/>
      <c r="I7" s="117"/>
      <c r="J7" s="117" t="s">
        <v>891</v>
      </c>
      <c r="K7" s="117" t="s">
        <v>889</v>
      </c>
      <c r="L7" s="117" t="s">
        <v>889</v>
      </c>
    </row>
    <row r="8" ht="42.75" spans="1:12">
      <c r="A8" s="118" t="s">
        <v>892</v>
      </c>
      <c r="B8" s="117"/>
      <c r="C8" s="117" t="e">
        <f>#REF!</f>
        <v>#REF!</v>
      </c>
      <c r="D8" s="117"/>
      <c r="E8" s="117">
        <v>161829</v>
      </c>
      <c r="F8" s="117"/>
      <c r="G8" s="117" t="e">
        <f>#REF!</f>
        <v>#REF!</v>
      </c>
      <c r="H8" s="117"/>
      <c r="I8" s="117"/>
      <c r="J8" s="117"/>
      <c r="K8" s="117" t="s">
        <v>893</v>
      </c>
      <c r="L8" s="117" t="s">
        <v>894</v>
      </c>
    </row>
    <row r="9" ht="30" customHeight="1" spans="1:12">
      <c r="A9" s="118" t="s">
        <v>895</v>
      </c>
      <c r="B9" s="117"/>
      <c r="C9" s="117">
        <v>15500</v>
      </c>
      <c r="D9" s="117"/>
      <c r="E9" s="117">
        <v>15500</v>
      </c>
      <c r="F9" s="117"/>
      <c r="G9" s="117"/>
      <c r="H9" s="117"/>
      <c r="I9" s="117"/>
      <c r="J9" s="117" t="s">
        <v>896</v>
      </c>
      <c r="K9" s="117" t="s">
        <v>889</v>
      </c>
      <c r="L9" s="117" t="s">
        <v>889</v>
      </c>
    </row>
    <row r="10" ht="30" hidden="1" customHeight="1" spans="1:1">
      <c r="A10" t="s">
        <v>897</v>
      </c>
    </row>
    <row r="11" ht="30" hidden="1" customHeight="1" spans="1:9">
      <c r="A11" t="s">
        <v>390</v>
      </c>
      <c r="C11" t="e">
        <f t="shared" ref="C11" si="3">SUM(C12:C15,C39:C42,C45,C52,C56,C59:C62,C104:C107,C108)</f>
        <v>#REF!</v>
      </c>
      <c r="D11" t="e">
        <f t="shared" ref="D11:I11" si="4">SUM(D12:D15,D39:D42,D45,D52,D56,D59:D62,D104:D107,D108)</f>
        <v>#REF!</v>
      </c>
      <c r="E11" t="e">
        <f t="shared" si="4"/>
        <v>#REF!</v>
      </c>
      <c r="F11" t="e">
        <f t="shared" si="4"/>
        <v>#REF!</v>
      </c>
      <c r="G11" t="e">
        <f t="shared" si="4"/>
        <v>#REF!</v>
      </c>
      <c r="H11" t="e">
        <f t="shared" si="4"/>
        <v>#REF!</v>
      </c>
      <c r="I11">
        <f t="shared" si="4"/>
        <v>0</v>
      </c>
    </row>
    <row r="12" ht="30" customHeight="1" spans="1:12">
      <c r="A12" s="118" t="s">
        <v>392</v>
      </c>
      <c r="B12" s="117"/>
      <c r="C12" s="117">
        <v>958023</v>
      </c>
      <c r="D12" s="117"/>
      <c r="E12" s="117">
        <v>803402.38</v>
      </c>
      <c r="F12" s="117"/>
      <c r="G12" s="117">
        <v>154620.62</v>
      </c>
      <c r="H12" s="117" t="e">
        <f>#REF!</f>
        <v>#REF!</v>
      </c>
      <c r="I12" s="117"/>
      <c r="J12" s="117" t="s">
        <v>898</v>
      </c>
      <c r="K12" s="117" t="s">
        <v>889</v>
      </c>
      <c r="L12" s="117" t="s">
        <v>889</v>
      </c>
    </row>
    <row r="13" ht="30" hidden="1" customHeight="1" spans="1:11">
      <c r="A13" t="s">
        <v>394</v>
      </c>
      <c r="C13">
        <v>3133000</v>
      </c>
      <c r="E13" t="e">
        <f>C13-G13</f>
        <v>#REF!</v>
      </c>
      <c r="G13" t="e">
        <f>#REF!</f>
        <v>#REF!</v>
      </c>
      <c r="H13" t="e">
        <f>#REF!</f>
        <v>#REF!</v>
      </c>
      <c r="J13" t="s">
        <v>899</v>
      </c>
      <c r="K13">
        <v>42665</v>
      </c>
    </row>
    <row r="14" ht="30" hidden="1" customHeight="1" spans="1:11">
      <c r="A14" t="s">
        <v>396</v>
      </c>
      <c r="C14">
        <v>155244</v>
      </c>
      <c r="E14" t="e">
        <f>C14-G14</f>
        <v>#REF!</v>
      </c>
      <c r="G14" t="e">
        <f>#REF!</f>
        <v>#REF!</v>
      </c>
      <c r="H14" t="e">
        <f>#REF!</f>
        <v>#REF!</v>
      </c>
      <c r="J14" t="s">
        <v>900</v>
      </c>
      <c r="K14">
        <v>42665</v>
      </c>
    </row>
    <row r="15" ht="30" hidden="1" customHeight="1" spans="1:9">
      <c r="A15" t="s">
        <v>398</v>
      </c>
      <c r="C15" t="e">
        <f t="shared" ref="C15:G15" si="5">SUM(C16:C38)</f>
        <v>#REF!</v>
      </c>
      <c r="D15">
        <f t="shared" si="5"/>
        <v>0</v>
      </c>
      <c r="E15">
        <f t="shared" si="5"/>
        <v>352321</v>
      </c>
      <c r="F15">
        <f t="shared" si="5"/>
        <v>13282</v>
      </c>
      <c r="G15" t="e">
        <f t="shared" si="5"/>
        <v>#REF!</v>
      </c>
      <c r="H15" t="e">
        <f>#REF!</f>
        <v>#REF!</v>
      </c>
      <c r="I15">
        <f>SUM(I16:I38)</f>
        <v>0</v>
      </c>
    </row>
    <row r="16" ht="42.75" spans="1:12">
      <c r="A16" s="118" t="s">
        <v>901</v>
      </c>
      <c r="B16" s="117"/>
      <c r="C16" s="117" t="e">
        <f>#REF!</f>
        <v>#REF!</v>
      </c>
      <c r="D16" s="117"/>
      <c r="E16" s="117">
        <v>18000</v>
      </c>
      <c r="F16" s="117"/>
      <c r="G16" s="117" t="e">
        <f>#REF!</f>
        <v>#REF!</v>
      </c>
      <c r="H16" s="117"/>
      <c r="I16" s="117"/>
      <c r="J16" s="117"/>
      <c r="K16" s="117" t="s">
        <v>893</v>
      </c>
      <c r="L16" s="117" t="s">
        <v>894</v>
      </c>
    </row>
    <row r="17" ht="14.25" hidden="1" spans="1:12">
      <c r="A17" t="s">
        <v>902</v>
      </c>
      <c r="B17" t="s">
        <v>154</v>
      </c>
      <c r="C17">
        <v>4500</v>
      </c>
      <c r="E17">
        <v>4500</v>
      </c>
      <c r="J17" t="s">
        <v>903</v>
      </c>
      <c r="K17">
        <v>42710</v>
      </c>
      <c r="L17" t="s">
        <v>904</v>
      </c>
    </row>
    <row r="18" ht="30" hidden="1" customHeight="1" spans="1:11">
      <c r="A18" t="s">
        <v>905</v>
      </c>
      <c r="B18" t="s">
        <v>154</v>
      </c>
      <c r="C18">
        <v>430</v>
      </c>
      <c r="F18">
        <v>430</v>
      </c>
      <c r="J18" t="s">
        <v>906</v>
      </c>
      <c r="K18">
        <v>42709</v>
      </c>
    </row>
    <row r="19" ht="30" hidden="1" customHeight="1" spans="1:11">
      <c r="A19" t="s">
        <v>907</v>
      </c>
      <c r="B19" t="s">
        <v>154</v>
      </c>
      <c r="C19">
        <v>472</v>
      </c>
      <c r="F19">
        <v>184</v>
      </c>
      <c r="G19" t="e">
        <f>#REF!</f>
        <v>#REF!</v>
      </c>
      <c r="J19" t="s">
        <v>908</v>
      </c>
      <c r="K19">
        <v>42697</v>
      </c>
    </row>
    <row r="20" ht="30" hidden="1" customHeight="1" spans="1:11">
      <c r="A20" t="s">
        <v>909</v>
      </c>
      <c r="B20" t="s">
        <v>154</v>
      </c>
      <c r="C20">
        <v>5576</v>
      </c>
      <c r="G20" t="e">
        <f>#REF!+#REF!+#REF!+#REF!</f>
        <v>#REF!</v>
      </c>
      <c r="J20" t="s">
        <v>910</v>
      </c>
      <c r="K20">
        <v>42697</v>
      </c>
    </row>
    <row r="21" ht="30" hidden="1" customHeight="1" spans="1:11">
      <c r="A21" t="s">
        <v>911</v>
      </c>
      <c r="B21" t="s">
        <v>154</v>
      </c>
      <c r="C21">
        <v>105</v>
      </c>
      <c r="F21">
        <v>105</v>
      </c>
      <c r="J21" t="s">
        <v>912</v>
      </c>
      <c r="K21">
        <v>42715</v>
      </c>
    </row>
    <row r="22" ht="30" hidden="1" customHeight="1" spans="1:11">
      <c r="A22" t="s">
        <v>913</v>
      </c>
      <c r="B22" t="s">
        <v>154</v>
      </c>
      <c r="C22">
        <v>380</v>
      </c>
      <c r="G22">
        <v>380</v>
      </c>
      <c r="J22" t="s">
        <v>914</v>
      </c>
      <c r="K22">
        <v>42685</v>
      </c>
    </row>
    <row r="23" ht="30" hidden="1" customHeight="1" spans="1:11">
      <c r="A23" t="s">
        <v>915</v>
      </c>
      <c r="B23" t="s">
        <v>154</v>
      </c>
      <c r="C23">
        <v>3324</v>
      </c>
      <c r="F23">
        <v>186</v>
      </c>
      <c r="G23" t="e">
        <f>#REF!</f>
        <v>#REF!</v>
      </c>
      <c r="J23" t="s">
        <v>916</v>
      </c>
      <c r="K23">
        <v>42702</v>
      </c>
    </row>
    <row r="24" ht="30" customHeight="1" spans="1:12">
      <c r="A24" s="118" t="s">
        <v>917</v>
      </c>
      <c r="B24" s="117"/>
      <c r="C24" s="117">
        <v>9136</v>
      </c>
      <c r="D24" s="117"/>
      <c r="E24" s="117"/>
      <c r="F24" s="117">
        <v>9136</v>
      </c>
      <c r="G24" s="117"/>
      <c r="H24" s="117"/>
      <c r="I24" s="117"/>
      <c r="J24" s="117" t="s">
        <v>918</v>
      </c>
      <c r="K24" s="117" t="s">
        <v>889</v>
      </c>
      <c r="L24" s="117" t="s">
        <v>889</v>
      </c>
    </row>
    <row r="25" ht="30" customHeight="1" spans="1:12">
      <c r="A25" s="118" t="s">
        <v>919</v>
      </c>
      <c r="B25" s="117"/>
      <c r="C25" s="117">
        <v>51</v>
      </c>
      <c r="D25" s="117"/>
      <c r="E25" s="117"/>
      <c r="F25" s="117">
        <v>51</v>
      </c>
      <c r="G25" s="117"/>
      <c r="H25" s="117"/>
      <c r="I25" s="117"/>
      <c r="J25" s="117" t="s">
        <v>920</v>
      </c>
      <c r="K25" s="117" t="s">
        <v>889</v>
      </c>
      <c r="L25" s="117" t="s">
        <v>889</v>
      </c>
    </row>
    <row r="26" ht="30" customHeight="1" spans="1:12">
      <c r="A26" s="118" t="s">
        <v>921</v>
      </c>
      <c r="B26" s="117"/>
      <c r="C26" s="117">
        <v>107</v>
      </c>
      <c r="D26" s="117"/>
      <c r="E26" s="117">
        <v>107</v>
      </c>
      <c r="F26" s="117"/>
      <c r="G26" s="117"/>
      <c r="H26" s="117"/>
      <c r="I26" s="117"/>
      <c r="J26" s="117" t="s">
        <v>922</v>
      </c>
      <c r="K26" s="117" t="s">
        <v>889</v>
      </c>
      <c r="L26" s="117" t="s">
        <v>923</v>
      </c>
    </row>
    <row r="27" ht="57" spans="1:12">
      <c r="A27" s="118" t="s">
        <v>924</v>
      </c>
      <c r="B27" s="117"/>
      <c r="C27" s="117">
        <v>200000</v>
      </c>
      <c r="D27" s="117"/>
      <c r="E27" s="117">
        <v>200000</v>
      </c>
      <c r="F27" s="117"/>
      <c r="G27" s="117"/>
      <c r="H27" s="117"/>
      <c r="I27" s="117"/>
      <c r="J27" s="117" t="s">
        <v>925</v>
      </c>
      <c r="K27" s="117" t="s">
        <v>889</v>
      </c>
      <c r="L27" s="117" t="s">
        <v>926</v>
      </c>
    </row>
    <row r="28" ht="30" customHeight="1" spans="1:12">
      <c r="A28" s="118" t="s">
        <v>927</v>
      </c>
      <c r="B28" s="117"/>
      <c r="C28" s="117">
        <v>39959</v>
      </c>
      <c r="D28" s="117"/>
      <c r="E28" s="117">
        <v>39959</v>
      </c>
      <c r="F28" s="117"/>
      <c r="G28" s="117"/>
      <c r="H28" s="117"/>
      <c r="I28" s="117"/>
      <c r="J28" s="117" t="s">
        <v>928</v>
      </c>
      <c r="K28" s="117" t="s">
        <v>889</v>
      </c>
      <c r="L28" s="117" t="s">
        <v>929</v>
      </c>
    </row>
    <row r="29" ht="30" customHeight="1" spans="1:12">
      <c r="A29" s="118" t="s">
        <v>930</v>
      </c>
      <c r="B29" s="117"/>
      <c r="C29" s="117">
        <v>18078</v>
      </c>
      <c r="D29" s="117"/>
      <c r="E29" s="117">
        <v>18078</v>
      </c>
      <c r="F29" s="117"/>
      <c r="G29" s="117"/>
      <c r="H29" s="117"/>
      <c r="I29" s="117"/>
      <c r="J29" s="117" t="s">
        <v>931</v>
      </c>
      <c r="K29" s="117" t="s">
        <v>889</v>
      </c>
      <c r="L29" s="117" t="s">
        <v>929</v>
      </c>
    </row>
    <row r="30" ht="30" customHeight="1" spans="1:12">
      <c r="A30" s="118" t="s">
        <v>932</v>
      </c>
      <c r="B30" s="117"/>
      <c r="C30" s="117">
        <v>37933</v>
      </c>
      <c r="D30" s="117"/>
      <c r="E30" s="117">
        <v>37933</v>
      </c>
      <c r="F30" s="117"/>
      <c r="G30" s="117"/>
      <c r="H30" s="117"/>
      <c r="I30" s="117"/>
      <c r="J30" s="117" t="s">
        <v>931</v>
      </c>
      <c r="K30" s="117" t="s">
        <v>889</v>
      </c>
      <c r="L30" s="117" t="s">
        <v>929</v>
      </c>
    </row>
    <row r="31" ht="30" customHeight="1" spans="1:12">
      <c r="A31" s="118" t="s">
        <v>933</v>
      </c>
      <c r="B31" s="117"/>
      <c r="C31" s="117">
        <v>18728</v>
      </c>
      <c r="D31" s="117"/>
      <c r="E31" s="117">
        <v>18728</v>
      </c>
      <c r="F31" s="117"/>
      <c r="G31" s="117"/>
      <c r="H31" s="117"/>
      <c r="I31" s="117"/>
      <c r="J31" s="117" t="s">
        <v>931</v>
      </c>
      <c r="K31" s="117" t="s">
        <v>889</v>
      </c>
      <c r="L31" s="117" t="s">
        <v>934</v>
      </c>
    </row>
    <row r="32" ht="30" customHeight="1" spans="1:12">
      <c r="A32" s="118" t="s">
        <v>935</v>
      </c>
      <c r="B32" s="117"/>
      <c r="C32" s="117">
        <v>6767</v>
      </c>
      <c r="D32" s="117"/>
      <c r="E32" s="117"/>
      <c r="F32" s="117"/>
      <c r="G32" s="117">
        <v>6767</v>
      </c>
      <c r="H32" s="117"/>
      <c r="I32" s="117"/>
      <c r="J32" s="117" t="s">
        <v>936</v>
      </c>
      <c r="K32" s="117" t="s">
        <v>889</v>
      </c>
      <c r="L32" s="117" t="s">
        <v>937</v>
      </c>
    </row>
    <row r="33" ht="30" customHeight="1" spans="1:12">
      <c r="A33" s="118" t="s">
        <v>938</v>
      </c>
      <c r="B33" s="117"/>
      <c r="C33" s="117">
        <f>97097+25713</f>
        <v>122810</v>
      </c>
      <c r="D33" s="117"/>
      <c r="E33" s="117"/>
      <c r="F33" s="117"/>
      <c r="G33" s="117">
        <v>122810</v>
      </c>
      <c r="H33" s="117"/>
      <c r="I33" s="117"/>
      <c r="J33" s="117" t="s">
        <v>931</v>
      </c>
      <c r="K33" s="117" t="s">
        <v>889</v>
      </c>
      <c r="L33" s="117" t="s">
        <v>937</v>
      </c>
    </row>
    <row r="34" ht="30" customHeight="1" spans="1:12">
      <c r="A34" s="118" t="s">
        <v>939</v>
      </c>
      <c r="B34" s="117"/>
      <c r="C34" s="117">
        <v>16</v>
      </c>
      <c r="D34" s="117"/>
      <c r="E34" s="117">
        <v>16</v>
      </c>
      <c r="F34" s="117"/>
      <c r="G34" s="117"/>
      <c r="H34" s="117"/>
      <c r="I34" s="117"/>
      <c r="J34" s="117" t="s">
        <v>940</v>
      </c>
      <c r="K34" s="117" t="s">
        <v>889</v>
      </c>
      <c r="L34" s="117" t="s">
        <v>937</v>
      </c>
    </row>
    <row r="35" ht="42.75" spans="1:12">
      <c r="A35" s="118" t="s">
        <v>941</v>
      </c>
      <c r="B35" s="117"/>
      <c r="C35" s="117">
        <v>15000</v>
      </c>
      <c r="D35" s="117"/>
      <c r="E35" s="117">
        <v>15000</v>
      </c>
      <c r="F35" s="117"/>
      <c r="G35" s="117"/>
      <c r="H35" s="117"/>
      <c r="I35" s="117"/>
      <c r="J35" s="117"/>
      <c r="K35" s="117" t="s">
        <v>893</v>
      </c>
      <c r="L35" s="117" t="s">
        <v>942</v>
      </c>
    </row>
    <row r="36" ht="30" hidden="1" customHeight="1" spans="1:11">
      <c r="A36" t="s">
        <v>943</v>
      </c>
      <c r="B36" t="s">
        <v>154</v>
      </c>
      <c r="C36">
        <v>61200</v>
      </c>
      <c r="G36">
        <v>61200</v>
      </c>
      <c r="J36" t="s">
        <v>944</v>
      </c>
      <c r="K36">
        <v>42683</v>
      </c>
    </row>
    <row r="37" ht="30" hidden="1" customHeight="1" spans="1:11">
      <c r="A37" t="s">
        <v>945</v>
      </c>
      <c r="B37" t="s">
        <v>154</v>
      </c>
      <c r="C37">
        <v>40</v>
      </c>
      <c r="F37">
        <v>40</v>
      </c>
      <c r="J37" t="s">
        <v>946</v>
      </c>
      <c r="K37">
        <v>42737</v>
      </c>
    </row>
    <row r="38" ht="30" hidden="1" customHeight="1" spans="1:11">
      <c r="A38" t="s">
        <v>947</v>
      </c>
      <c r="B38" t="s">
        <v>154</v>
      </c>
      <c r="C38">
        <v>3150</v>
      </c>
      <c r="F38">
        <v>3150</v>
      </c>
      <c r="J38" t="s">
        <v>948</v>
      </c>
      <c r="K38">
        <v>42702</v>
      </c>
    </row>
    <row r="39" ht="30" hidden="1" customHeight="1" spans="1:3">
      <c r="A39" t="s">
        <v>399</v>
      </c>
      <c r="C39">
        <v>0</v>
      </c>
    </row>
    <row r="40" ht="30" customHeight="1" spans="1:12">
      <c r="A40" s="118" t="s">
        <v>400</v>
      </c>
      <c r="B40" s="117"/>
      <c r="C40" s="117">
        <v>8992</v>
      </c>
      <c r="D40" s="117"/>
      <c r="E40" s="117">
        <v>8992</v>
      </c>
      <c r="F40" s="117"/>
      <c r="G40" s="117"/>
      <c r="H40" s="117"/>
      <c r="I40" s="117"/>
      <c r="J40" s="117"/>
      <c r="K40" s="117" t="s">
        <v>889</v>
      </c>
      <c r="L40" s="117" t="s">
        <v>949</v>
      </c>
    </row>
    <row r="41" ht="30" hidden="1" customHeight="1" spans="1:12">
      <c r="A41" t="s">
        <v>401</v>
      </c>
      <c r="C41">
        <v>60900</v>
      </c>
      <c r="F41">
        <v>60900</v>
      </c>
      <c r="J41" t="s">
        <v>950</v>
      </c>
      <c r="K41">
        <v>42663</v>
      </c>
      <c r="L41" t="s">
        <v>951</v>
      </c>
    </row>
    <row r="42" ht="30" hidden="1" customHeight="1" spans="1:9">
      <c r="A42" t="s">
        <v>402</v>
      </c>
      <c r="C42">
        <f t="shared" ref="C42:G42" si="6">SUM(C43:C44)</f>
        <v>97969</v>
      </c>
      <c r="D42" t="e">
        <f t="shared" si="6"/>
        <v>#REF!</v>
      </c>
      <c r="E42">
        <f t="shared" si="6"/>
        <v>0</v>
      </c>
      <c r="F42" t="e">
        <f t="shared" si="6"/>
        <v>#REF!</v>
      </c>
      <c r="G42" t="e">
        <f t="shared" si="6"/>
        <v>#REF!</v>
      </c>
      <c r="H42" t="e">
        <f>#REF!</f>
        <v>#REF!</v>
      </c>
      <c r="I42">
        <f>SUM(I43:I44)</f>
        <v>0</v>
      </c>
    </row>
    <row r="43" ht="30" hidden="1" customHeight="1" spans="1:11">
      <c r="A43" t="s">
        <v>952</v>
      </c>
      <c r="B43" t="s">
        <v>154</v>
      </c>
      <c r="C43">
        <v>92000</v>
      </c>
      <c r="D43" t="e">
        <f>#REF!</f>
        <v>#REF!</v>
      </c>
      <c r="F43" t="e">
        <f>#REF!</f>
        <v>#REF!</v>
      </c>
      <c r="G43" t="e">
        <f>#REF!+#REF!+#REF!+#REF!</f>
        <v>#REF!</v>
      </c>
      <c r="J43" t="s">
        <v>953</v>
      </c>
      <c r="K43">
        <v>42726</v>
      </c>
    </row>
    <row r="44" ht="30" hidden="1" customHeight="1" spans="1:11">
      <c r="A44" t="s">
        <v>954</v>
      </c>
      <c r="B44" t="s">
        <v>154</v>
      </c>
      <c r="C44">
        <v>5969</v>
      </c>
      <c r="F44" t="e">
        <f>#REF!</f>
        <v>#REF!</v>
      </c>
      <c r="G44" t="e">
        <f>#REF!</f>
        <v>#REF!</v>
      </c>
      <c r="J44" t="s">
        <v>955</v>
      </c>
      <c r="K44">
        <v>42709</v>
      </c>
    </row>
    <row r="45" ht="30" hidden="1" customHeight="1" spans="1:9">
      <c r="A45" t="s">
        <v>403</v>
      </c>
      <c r="C45">
        <f t="shared" ref="C45:G45" si="7">SUM(C46:C51)</f>
        <v>64993</v>
      </c>
      <c r="D45">
        <f t="shared" si="7"/>
        <v>0</v>
      </c>
      <c r="E45">
        <f t="shared" si="7"/>
        <v>0</v>
      </c>
      <c r="F45" t="e">
        <f t="shared" si="7"/>
        <v>#REF!</v>
      </c>
      <c r="G45">
        <f t="shared" si="7"/>
        <v>61178</v>
      </c>
      <c r="H45" t="e">
        <f>#REF!</f>
        <v>#REF!</v>
      </c>
      <c r="I45">
        <f>SUM(I46:I51)</f>
        <v>0</v>
      </c>
    </row>
    <row r="46" ht="30" hidden="1" customHeight="1" spans="1:11">
      <c r="A46" t="s">
        <v>956</v>
      </c>
      <c r="B46" t="s">
        <v>154</v>
      </c>
      <c r="C46">
        <v>28327</v>
      </c>
      <c r="G46">
        <v>28327</v>
      </c>
      <c r="J46" t="s">
        <v>957</v>
      </c>
      <c r="K46">
        <v>42685</v>
      </c>
    </row>
    <row r="47" ht="30" hidden="1" customHeight="1" spans="1:11">
      <c r="A47" t="s">
        <v>958</v>
      </c>
      <c r="B47" t="s">
        <v>154</v>
      </c>
      <c r="C47">
        <v>3565</v>
      </c>
      <c r="F47">
        <v>3565</v>
      </c>
      <c r="J47" t="s">
        <v>957</v>
      </c>
      <c r="K47">
        <v>42685</v>
      </c>
    </row>
    <row r="48" ht="30" hidden="1" customHeight="1" spans="1:11">
      <c r="A48" t="s">
        <v>959</v>
      </c>
      <c r="B48" t="s">
        <v>154</v>
      </c>
      <c r="C48">
        <v>7020</v>
      </c>
      <c r="F48" t="e">
        <f>#REF!</f>
        <v>#REF!</v>
      </c>
      <c r="G48">
        <v>6770</v>
      </c>
      <c r="J48" t="s">
        <v>957</v>
      </c>
      <c r="K48">
        <v>42685</v>
      </c>
    </row>
    <row r="49" ht="30" hidden="1" customHeight="1" spans="1:11">
      <c r="A49" t="s">
        <v>960</v>
      </c>
      <c r="B49" t="s">
        <v>154</v>
      </c>
      <c r="C49">
        <v>20442</v>
      </c>
      <c r="G49">
        <v>20442</v>
      </c>
      <c r="J49" t="s">
        <v>957</v>
      </c>
      <c r="K49">
        <v>42685</v>
      </c>
    </row>
    <row r="50" ht="30" hidden="1" customHeight="1" spans="1:11">
      <c r="A50" t="s">
        <v>961</v>
      </c>
      <c r="B50" t="s">
        <v>154</v>
      </c>
      <c r="C50">
        <v>2075</v>
      </c>
      <c r="G50">
        <v>2075</v>
      </c>
      <c r="J50" t="s">
        <v>957</v>
      </c>
      <c r="K50">
        <v>42685</v>
      </c>
    </row>
    <row r="51" ht="30" hidden="1" customHeight="1" spans="1:11">
      <c r="A51" t="s">
        <v>962</v>
      </c>
      <c r="B51" t="s">
        <v>154</v>
      </c>
      <c r="C51">
        <v>3564</v>
      </c>
      <c r="G51">
        <v>3564</v>
      </c>
      <c r="J51" t="s">
        <v>957</v>
      </c>
      <c r="K51">
        <v>42685</v>
      </c>
    </row>
    <row r="52" ht="30" hidden="1" customHeight="1" spans="1:9">
      <c r="A52" t="s">
        <v>404</v>
      </c>
      <c r="C52">
        <f t="shared" ref="C52:G52" si="8">SUM(C53:C55)</f>
        <v>66412</v>
      </c>
      <c r="D52">
        <f t="shared" si="8"/>
        <v>62412</v>
      </c>
      <c r="E52">
        <f t="shared" si="8"/>
        <v>4000</v>
      </c>
      <c r="F52">
        <f t="shared" si="8"/>
        <v>0</v>
      </c>
      <c r="G52">
        <f t="shared" si="8"/>
        <v>0</v>
      </c>
      <c r="H52" t="e">
        <f>#REF!</f>
        <v>#REF!</v>
      </c>
      <c r="I52">
        <f>SUM(I53:I55)</f>
        <v>0</v>
      </c>
    </row>
    <row r="53" ht="30" hidden="1" customHeight="1" spans="1:11">
      <c r="A53" t="s">
        <v>963</v>
      </c>
      <c r="B53" t="s">
        <v>154</v>
      </c>
      <c r="C53">
        <v>41312</v>
      </c>
      <c r="D53">
        <v>41312</v>
      </c>
      <c r="J53" t="s">
        <v>964</v>
      </c>
      <c r="K53">
        <v>42702</v>
      </c>
    </row>
    <row r="54" ht="30" hidden="1" customHeight="1" spans="1:12">
      <c r="A54" t="s">
        <v>965</v>
      </c>
      <c r="B54" t="s">
        <v>154</v>
      </c>
      <c r="C54">
        <v>4000</v>
      </c>
      <c r="E54">
        <v>4000</v>
      </c>
      <c r="J54" t="s">
        <v>966</v>
      </c>
      <c r="K54">
        <v>42732</v>
      </c>
      <c r="L54" t="s">
        <v>967</v>
      </c>
    </row>
    <row r="55" ht="14.25" hidden="1" spans="1:12">
      <c r="A55" t="s">
        <v>968</v>
      </c>
      <c r="B55" t="s">
        <v>154</v>
      </c>
      <c r="C55">
        <v>21100</v>
      </c>
      <c r="D55">
        <v>21100</v>
      </c>
      <c r="J55" t="s">
        <v>969</v>
      </c>
      <c r="K55">
        <v>42681</v>
      </c>
      <c r="L55" t="s">
        <v>970</v>
      </c>
    </row>
    <row r="56" ht="30" hidden="1" customHeight="1" spans="1:9">
      <c r="A56" t="s">
        <v>405</v>
      </c>
      <c r="C56">
        <f t="shared" ref="C56:G56" si="9">SUM(C57:C58)</f>
        <v>85362</v>
      </c>
      <c r="D56">
        <f t="shared" si="9"/>
        <v>8199</v>
      </c>
      <c r="E56">
        <f t="shared" si="9"/>
        <v>0</v>
      </c>
      <c r="F56">
        <f t="shared" si="9"/>
        <v>0</v>
      </c>
      <c r="G56">
        <f t="shared" si="9"/>
        <v>77163</v>
      </c>
      <c r="H56" t="e">
        <f>#REF!</f>
        <v>#REF!</v>
      </c>
      <c r="I56">
        <f>SUM(I57:I58)</f>
        <v>0</v>
      </c>
    </row>
    <row r="57" ht="30" hidden="1" customHeight="1" spans="1:11">
      <c r="A57" t="s">
        <v>971</v>
      </c>
      <c r="B57" t="s">
        <v>154</v>
      </c>
      <c r="C57">
        <v>77163</v>
      </c>
      <c r="G57">
        <v>77163</v>
      </c>
      <c r="J57" t="s">
        <v>972</v>
      </c>
      <c r="K57">
        <v>42689</v>
      </c>
    </row>
    <row r="58" ht="30" hidden="1" customHeight="1" spans="1:12">
      <c r="A58" t="s">
        <v>973</v>
      </c>
      <c r="B58" t="s">
        <v>154</v>
      </c>
      <c r="C58">
        <v>8199</v>
      </c>
      <c r="D58">
        <v>8199</v>
      </c>
      <c r="J58" t="s">
        <v>972</v>
      </c>
      <c r="K58">
        <v>42689</v>
      </c>
      <c r="L58" t="s">
        <v>970</v>
      </c>
    </row>
    <row r="59" ht="30" hidden="1" customHeight="1" spans="1:11">
      <c r="A59" t="s">
        <v>406</v>
      </c>
      <c r="B59" t="s">
        <v>154</v>
      </c>
      <c r="C59">
        <v>14541</v>
      </c>
      <c r="G59" t="e">
        <f>#REF!</f>
        <v>#REF!</v>
      </c>
      <c r="H59" t="e">
        <f>#REF!</f>
        <v>#REF!</v>
      </c>
      <c r="J59" t="s">
        <v>974</v>
      </c>
      <c r="K59">
        <v>42683</v>
      </c>
    </row>
    <row r="60" ht="30" hidden="1" customHeight="1" spans="1:11">
      <c r="A60" t="s">
        <v>407</v>
      </c>
      <c r="B60" t="s">
        <v>154</v>
      </c>
      <c r="C60">
        <v>4278</v>
      </c>
      <c r="D60">
        <v>418</v>
      </c>
      <c r="G60" t="e">
        <f>#REF!</f>
        <v>#REF!</v>
      </c>
      <c r="H60" t="e">
        <f>#REF!</f>
        <v>#REF!</v>
      </c>
      <c r="J60" t="s">
        <v>975</v>
      </c>
      <c r="K60">
        <v>42710</v>
      </c>
    </row>
    <row r="61" ht="30" hidden="1" customHeight="1" spans="1:12">
      <c r="A61" t="s">
        <v>408</v>
      </c>
      <c r="C61">
        <v>114600</v>
      </c>
      <c r="D61">
        <v>10000</v>
      </c>
      <c r="E61">
        <v>47150</v>
      </c>
      <c r="G61" t="e">
        <f>#REF!</f>
        <v>#REF!</v>
      </c>
      <c r="H61" t="e">
        <f>#REF!</f>
        <v>#REF!</v>
      </c>
      <c r="J61" t="s">
        <v>976</v>
      </c>
      <c r="K61">
        <v>42665</v>
      </c>
      <c r="L61" t="s">
        <v>977</v>
      </c>
    </row>
    <row r="62" ht="30" hidden="1" customHeight="1" spans="1:9">
      <c r="A62" t="s">
        <v>409</v>
      </c>
      <c r="C62">
        <f t="shared" ref="C62:G62" si="10">SUM(C63:C102,C103)</f>
        <v>1307670</v>
      </c>
      <c r="D62">
        <f t="shared" si="10"/>
        <v>7309</v>
      </c>
      <c r="E62">
        <f t="shared" si="10"/>
        <v>1220722</v>
      </c>
      <c r="F62">
        <f t="shared" si="10"/>
        <v>9464</v>
      </c>
      <c r="G62" t="e">
        <f t="shared" si="10"/>
        <v>#REF!</v>
      </c>
      <c r="H62" t="e">
        <f>#REF!</f>
        <v>#REF!</v>
      </c>
      <c r="I62">
        <f>SUM(I63:I102,I103)</f>
        <v>0</v>
      </c>
    </row>
    <row r="63" ht="30" customHeight="1" spans="1:12">
      <c r="A63" s="118" t="s">
        <v>978</v>
      </c>
      <c r="B63" s="117"/>
      <c r="C63" s="117">
        <v>14574</v>
      </c>
      <c r="D63" s="117"/>
      <c r="E63" s="117"/>
      <c r="F63" s="117"/>
      <c r="G63" s="117">
        <v>14574</v>
      </c>
      <c r="H63" s="117"/>
      <c r="I63" s="117"/>
      <c r="J63" s="117" t="s">
        <v>979</v>
      </c>
      <c r="K63" s="117" t="s">
        <v>889</v>
      </c>
      <c r="L63" s="117"/>
    </row>
    <row r="64" ht="30" customHeight="1" spans="1:12">
      <c r="A64" s="118" t="s">
        <v>980</v>
      </c>
      <c r="B64" s="117"/>
      <c r="C64" s="117">
        <v>4230</v>
      </c>
      <c r="D64" s="117"/>
      <c r="E64" s="117"/>
      <c r="F64" s="117">
        <v>4230</v>
      </c>
      <c r="G64" s="117"/>
      <c r="H64" s="117"/>
      <c r="I64" s="117"/>
      <c r="J64" s="117" t="s">
        <v>981</v>
      </c>
      <c r="K64" s="117" t="s">
        <v>889</v>
      </c>
      <c r="L64" s="117"/>
    </row>
    <row r="65" ht="30" customHeight="1" spans="1:12">
      <c r="A65" s="118" t="s">
        <v>982</v>
      </c>
      <c r="B65" s="117"/>
      <c r="C65" s="117">
        <v>1125</v>
      </c>
      <c r="D65" s="117"/>
      <c r="E65" s="117"/>
      <c r="F65" s="117">
        <v>1125</v>
      </c>
      <c r="G65" s="117"/>
      <c r="H65" s="117"/>
      <c r="I65" s="117"/>
      <c r="J65" s="117" t="s">
        <v>983</v>
      </c>
      <c r="K65" s="117" t="s">
        <v>889</v>
      </c>
      <c r="L65" s="117"/>
    </row>
    <row r="66" ht="30" customHeight="1" spans="1:12">
      <c r="A66" s="118" t="s">
        <v>984</v>
      </c>
      <c r="B66" s="117"/>
      <c r="C66" s="117">
        <v>2600</v>
      </c>
      <c r="D66" s="117">
        <v>2600</v>
      </c>
      <c r="E66" s="117"/>
      <c r="F66" s="117"/>
      <c r="G66" s="117"/>
      <c r="H66" s="117"/>
      <c r="I66" s="117"/>
      <c r="J66" s="117" t="s">
        <v>985</v>
      </c>
      <c r="K66" s="117" t="s">
        <v>889</v>
      </c>
      <c r="L66" s="117"/>
    </row>
    <row r="67" ht="30" customHeight="1" spans="1:12">
      <c r="A67" s="118" t="s">
        <v>986</v>
      </c>
      <c r="B67" s="117"/>
      <c r="C67" s="117">
        <v>9500</v>
      </c>
      <c r="D67" s="117"/>
      <c r="E67" s="117">
        <v>9500</v>
      </c>
      <c r="F67" s="117"/>
      <c r="G67" s="117"/>
      <c r="H67" s="117"/>
      <c r="I67" s="117"/>
      <c r="J67" s="117" t="s">
        <v>987</v>
      </c>
      <c r="K67" s="117" t="s">
        <v>889</v>
      </c>
      <c r="L67" s="117" t="s">
        <v>988</v>
      </c>
    </row>
    <row r="68" ht="30" customHeight="1" spans="1:12">
      <c r="A68" s="118" t="s">
        <v>989</v>
      </c>
      <c r="B68" s="117"/>
      <c r="C68" s="117">
        <v>9310</v>
      </c>
      <c r="D68" s="117"/>
      <c r="E68" s="117">
        <v>9310</v>
      </c>
      <c r="F68" s="117"/>
      <c r="G68" s="117"/>
      <c r="H68" s="117"/>
      <c r="I68" s="117"/>
      <c r="J68" s="117" t="s">
        <v>987</v>
      </c>
      <c r="K68" s="117" t="s">
        <v>889</v>
      </c>
      <c r="L68" s="117" t="s">
        <v>990</v>
      </c>
    </row>
    <row r="69" ht="30" customHeight="1" spans="1:12">
      <c r="A69" s="118" t="s">
        <v>991</v>
      </c>
      <c r="B69" s="117"/>
      <c r="C69" s="117">
        <v>500</v>
      </c>
      <c r="D69" s="117"/>
      <c r="E69" s="117"/>
      <c r="F69" s="117">
        <v>500</v>
      </c>
      <c r="G69" s="117"/>
      <c r="H69" s="117"/>
      <c r="I69" s="117"/>
      <c r="J69" s="117" t="s">
        <v>987</v>
      </c>
      <c r="K69" s="117" t="s">
        <v>889</v>
      </c>
      <c r="L69" s="117"/>
    </row>
    <row r="70" ht="30" customHeight="1" spans="1:12">
      <c r="A70" s="118" t="s">
        <v>992</v>
      </c>
      <c r="B70" s="117"/>
      <c r="C70" s="117">
        <v>27</v>
      </c>
      <c r="D70" s="117"/>
      <c r="E70" s="117"/>
      <c r="F70" s="117">
        <v>27</v>
      </c>
      <c r="G70" s="117"/>
      <c r="H70" s="117"/>
      <c r="I70" s="117"/>
      <c r="J70" s="117" t="s">
        <v>993</v>
      </c>
      <c r="K70" s="117" t="s">
        <v>889</v>
      </c>
      <c r="L70" s="117"/>
    </row>
    <row r="71" ht="30" customHeight="1" spans="1:12">
      <c r="A71" s="118" t="s">
        <v>994</v>
      </c>
      <c r="B71" s="117"/>
      <c r="C71" s="117">
        <v>300</v>
      </c>
      <c r="D71" s="117"/>
      <c r="E71" s="117"/>
      <c r="F71" s="117">
        <v>300</v>
      </c>
      <c r="G71" s="117"/>
      <c r="H71" s="117"/>
      <c r="I71" s="117"/>
      <c r="J71" s="117" t="s">
        <v>995</v>
      </c>
      <c r="K71" s="117" t="s">
        <v>889</v>
      </c>
      <c r="L71" s="117"/>
    </row>
    <row r="72" ht="30" customHeight="1" spans="1:12">
      <c r="A72" s="118" t="s">
        <v>996</v>
      </c>
      <c r="B72" s="117"/>
      <c r="C72" s="117">
        <v>6</v>
      </c>
      <c r="D72" s="117"/>
      <c r="E72" s="117"/>
      <c r="F72" s="117">
        <v>6</v>
      </c>
      <c r="G72" s="117"/>
      <c r="H72" s="117"/>
      <c r="I72" s="117"/>
      <c r="J72" s="117" t="s">
        <v>997</v>
      </c>
      <c r="K72" s="117" t="s">
        <v>889</v>
      </c>
      <c r="L72" s="117"/>
    </row>
    <row r="73" ht="30" customHeight="1" spans="1:12">
      <c r="A73" s="118" t="s">
        <v>998</v>
      </c>
      <c r="B73" s="117"/>
      <c r="C73" s="117">
        <v>100</v>
      </c>
      <c r="D73" s="117"/>
      <c r="E73" s="117"/>
      <c r="F73" s="117"/>
      <c r="G73" s="117" t="e">
        <f>#REF!</f>
        <v>#REF!</v>
      </c>
      <c r="H73" s="117"/>
      <c r="I73" s="117"/>
      <c r="J73" s="117" t="s">
        <v>999</v>
      </c>
      <c r="K73" s="117" t="s">
        <v>889</v>
      </c>
      <c r="L73" s="117"/>
    </row>
    <row r="74" ht="30" customHeight="1" spans="1:12">
      <c r="A74" s="118" t="s">
        <v>1000</v>
      </c>
      <c r="B74" s="117"/>
      <c r="C74" s="117">
        <v>533</v>
      </c>
      <c r="D74" s="117"/>
      <c r="E74" s="117"/>
      <c r="F74" s="117">
        <v>83</v>
      </c>
      <c r="G74" s="117" t="e">
        <f>#REF!</f>
        <v>#REF!</v>
      </c>
      <c r="H74" s="117"/>
      <c r="I74" s="117"/>
      <c r="J74" s="117" t="s">
        <v>1001</v>
      </c>
      <c r="K74" s="117" t="s">
        <v>889</v>
      </c>
      <c r="L74" s="117"/>
    </row>
    <row r="75" ht="30" customHeight="1" spans="1:12">
      <c r="A75" s="118" t="s">
        <v>1002</v>
      </c>
      <c r="B75" s="117"/>
      <c r="C75" s="117">
        <v>192</v>
      </c>
      <c r="D75" s="117"/>
      <c r="E75" s="117"/>
      <c r="F75" s="117">
        <v>192</v>
      </c>
      <c r="G75" s="117"/>
      <c r="H75" s="117"/>
      <c r="I75" s="117"/>
      <c r="J75" s="117" t="s">
        <v>1003</v>
      </c>
      <c r="K75" s="117" t="s">
        <v>889</v>
      </c>
      <c r="L75" s="117"/>
    </row>
    <row r="76" ht="30" customHeight="1" spans="1:12">
      <c r="A76" s="118" t="s">
        <v>1004</v>
      </c>
      <c r="B76" s="117"/>
      <c r="C76" s="117">
        <v>69</v>
      </c>
      <c r="D76" s="117"/>
      <c r="E76" s="117"/>
      <c r="F76" s="117">
        <v>69</v>
      </c>
      <c r="G76" s="117"/>
      <c r="H76" s="117"/>
      <c r="I76" s="117"/>
      <c r="J76" s="117" t="s">
        <v>1005</v>
      </c>
      <c r="K76" s="117" t="s">
        <v>889</v>
      </c>
      <c r="L76" s="117"/>
    </row>
    <row r="77" ht="30" customHeight="1" spans="1:12">
      <c r="A77" s="118" t="s">
        <v>1006</v>
      </c>
      <c r="B77" s="117"/>
      <c r="C77" s="117">
        <v>300</v>
      </c>
      <c r="D77" s="117"/>
      <c r="E77" s="117"/>
      <c r="F77" s="117">
        <v>300</v>
      </c>
      <c r="G77" s="117"/>
      <c r="H77" s="117"/>
      <c r="I77" s="117"/>
      <c r="J77" s="117" t="s">
        <v>1007</v>
      </c>
      <c r="K77" s="117" t="s">
        <v>889</v>
      </c>
      <c r="L77" s="117"/>
    </row>
    <row r="78" ht="30" customHeight="1" spans="1:12">
      <c r="A78" s="118" t="s">
        <v>1008</v>
      </c>
      <c r="B78" s="117"/>
      <c r="C78" s="117">
        <v>48</v>
      </c>
      <c r="D78" s="117"/>
      <c r="E78" s="117">
        <v>48</v>
      </c>
      <c r="F78" s="117"/>
      <c r="G78" s="117"/>
      <c r="H78" s="117"/>
      <c r="I78" s="117"/>
      <c r="J78" s="117" t="s">
        <v>1009</v>
      </c>
      <c r="K78" s="117" t="s">
        <v>889</v>
      </c>
      <c r="L78" s="117" t="s">
        <v>1010</v>
      </c>
    </row>
    <row r="79" ht="30" customHeight="1" spans="1:12">
      <c r="A79" s="118" t="s">
        <v>1011</v>
      </c>
      <c r="B79" s="117"/>
      <c r="C79" s="117">
        <v>9054</v>
      </c>
      <c r="D79" s="117"/>
      <c r="E79" s="117"/>
      <c r="F79" s="117"/>
      <c r="G79" s="117">
        <v>9054</v>
      </c>
      <c r="H79" s="117"/>
      <c r="I79" s="117"/>
      <c r="J79" s="117" t="s">
        <v>1012</v>
      </c>
      <c r="K79" s="117" t="s">
        <v>889</v>
      </c>
      <c r="L79" s="117"/>
    </row>
    <row r="80" ht="30" customHeight="1" spans="1:12">
      <c r="A80" s="118" t="s">
        <v>1013</v>
      </c>
      <c r="B80" s="117"/>
      <c r="C80" s="117">
        <v>1750</v>
      </c>
      <c r="D80" s="117"/>
      <c r="E80" s="117"/>
      <c r="F80" s="117">
        <v>1750</v>
      </c>
      <c r="G80" s="117"/>
      <c r="H80" s="117"/>
      <c r="I80" s="117"/>
      <c r="J80" s="117" t="s">
        <v>1014</v>
      </c>
      <c r="K80" s="117" t="s">
        <v>889</v>
      </c>
      <c r="L80" s="117" t="s">
        <v>1015</v>
      </c>
    </row>
    <row r="81" ht="30" customHeight="1" spans="1:12">
      <c r="A81" s="118" t="s">
        <v>1016</v>
      </c>
      <c r="B81" s="117"/>
      <c r="C81" s="117">
        <v>5521</v>
      </c>
      <c r="D81" s="117"/>
      <c r="E81" s="117">
        <v>5521</v>
      </c>
      <c r="F81" s="117"/>
      <c r="G81" s="117"/>
      <c r="H81" s="117"/>
      <c r="I81" s="117"/>
      <c r="J81" s="117" t="s">
        <v>1017</v>
      </c>
      <c r="K81" s="117" t="s">
        <v>889</v>
      </c>
      <c r="L81" s="117" t="s">
        <v>1018</v>
      </c>
    </row>
    <row r="82" ht="30" customHeight="1" spans="1:12">
      <c r="A82" s="118" t="s">
        <v>1019</v>
      </c>
      <c r="B82" s="117"/>
      <c r="C82" s="117">
        <v>682</v>
      </c>
      <c r="D82" s="117"/>
      <c r="E82" s="117">
        <v>682</v>
      </c>
      <c r="F82" s="117"/>
      <c r="G82" s="117"/>
      <c r="H82" s="117"/>
      <c r="I82" s="117"/>
      <c r="J82" s="117" t="s">
        <v>1020</v>
      </c>
      <c r="K82" s="117" t="s">
        <v>889</v>
      </c>
      <c r="L82" s="117" t="s">
        <v>1018</v>
      </c>
    </row>
    <row r="83" ht="30" customHeight="1" spans="1:12">
      <c r="A83" s="118" t="s">
        <v>1021</v>
      </c>
      <c r="B83" s="117"/>
      <c r="C83" s="117">
        <v>402</v>
      </c>
      <c r="D83" s="117"/>
      <c r="E83" s="117">
        <v>402</v>
      </c>
      <c r="F83" s="117"/>
      <c r="G83" s="117"/>
      <c r="H83" s="117"/>
      <c r="I83" s="117"/>
      <c r="J83" s="117" t="s">
        <v>1022</v>
      </c>
      <c r="K83" s="117" t="s">
        <v>889</v>
      </c>
      <c r="L83" s="117" t="s">
        <v>1023</v>
      </c>
    </row>
    <row r="84" ht="30" customHeight="1" spans="1:12">
      <c r="A84" s="118" t="s">
        <v>1024</v>
      </c>
      <c r="B84" s="117"/>
      <c r="C84" s="117">
        <v>70</v>
      </c>
      <c r="D84" s="117"/>
      <c r="E84" s="117"/>
      <c r="F84" s="117">
        <v>70</v>
      </c>
      <c r="G84" s="117"/>
      <c r="H84" s="117"/>
      <c r="I84" s="117"/>
      <c r="J84" s="117" t="s">
        <v>1014</v>
      </c>
      <c r="K84" s="117" t="s">
        <v>889</v>
      </c>
      <c r="L84" s="117"/>
    </row>
    <row r="85" ht="30" customHeight="1" spans="1:12">
      <c r="A85" s="118" t="s">
        <v>1025</v>
      </c>
      <c r="B85" s="117"/>
      <c r="C85" s="117">
        <v>1500</v>
      </c>
      <c r="D85" s="117"/>
      <c r="E85" s="117">
        <v>1500</v>
      </c>
      <c r="F85" s="117"/>
      <c r="G85" s="117"/>
      <c r="H85" s="117"/>
      <c r="I85" s="117"/>
      <c r="J85" s="117" t="s">
        <v>1026</v>
      </c>
      <c r="K85" s="117" t="s">
        <v>889</v>
      </c>
      <c r="L85" s="117" t="s">
        <v>1027</v>
      </c>
    </row>
    <row r="86" ht="30" customHeight="1" spans="1:12">
      <c r="A86" s="118" t="s">
        <v>1028</v>
      </c>
      <c r="B86" s="117"/>
      <c r="C86" s="117">
        <v>240</v>
      </c>
      <c r="D86" s="117"/>
      <c r="E86" s="117">
        <v>240</v>
      </c>
      <c r="F86" s="117"/>
      <c r="G86" s="117"/>
      <c r="H86" s="117"/>
      <c r="I86" s="117"/>
      <c r="J86" s="117"/>
      <c r="K86" s="117" t="s">
        <v>889</v>
      </c>
      <c r="L86" s="117"/>
    </row>
    <row r="87" ht="30" customHeight="1" spans="1:12">
      <c r="A87" s="118" t="s">
        <v>1029</v>
      </c>
      <c r="B87" s="117"/>
      <c r="C87" s="117">
        <v>1248</v>
      </c>
      <c r="D87" s="117"/>
      <c r="E87" s="117"/>
      <c r="F87" s="117"/>
      <c r="G87" s="117">
        <v>1248</v>
      </c>
      <c r="H87" s="117"/>
      <c r="I87" s="117"/>
      <c r="J87" s="117" t="s">
        <v>1030</v>
      </c>
      <c r="K87" s="117" t="s">
        <v>889</v>
      </c>
      <c r="L87" s="117"/>
    </row>
    <row r="88" ht="30" customHeight="1" spans="1:12">
      <c r="A88" s="118" t="s">
        <v>1031</v>
      </c>
      <c r="B88" s="117"/>
      <c r="C88" s="117">
        <v>78</v>
      </c>
      <c r="D88" s="117"/>
      <c r="E88" s="117"/>
      <c r="F88" s="117"/>
      <c r="G88" s="117">
        <v>78</v>
      </c>
      <c r="H88" s="117"/>
      <c r="I88" s="117"/>
      <c r="J88" s="117"/>
      <c r="K88" s="117" t="s">
        <v>889</v>
      </c>
      <c r="L88" s="117"/>
    </row>
    <row r="89" ht="30" customHeight="1" spans="1:12">
      <c r="A89" s="118" t="s">
        <v>1032</v>
      </c>
      <c r="B89" s="117"/>
      <c r="C89" s="117">
        <v>-48</v>
      </c>
      <c r="D89" s="117"/>
      <c r="E89" s="117">
        <v>-48</v>
      </c>
      <c r="F89" s="117"/>
      <c r="G89" s="117"/>
      <c r="H89" s="117"/>
      <c r="I89" s="117"/>
      <c r="J89" s="117"/>
      <c r="K89" s="117" t="s">
        <v>889</v>
      </c>
      <c r="L89" s="117"/>
    </row>
    <row r="90" ht="30" customHeight="1" spans="1:12">
      <c r="A90" s="118" t="s">
        <v>1033</v>
      </c>
      <c r="B90" s="117"/>
      <c r="C90" s="117">
        <v>112</v>
      </c>
      <c r="D90" s="117"/>
      <c r="E90" s="117"/>
      <c r="F90" s="117">
        <v>112</v>
      </c>
      <c r="G90" s="117"/>
      <c r="H90" s="117"/>
      <c r="I90" s="117"/>
      <c r="J90" s="117" t="s">
        <v>1034</v>
      </c>
      <c r="K90" s="117" t="s">
        <v>889</v>
      </c>
      <c r="L90" s="117"/>
    </row>
    <row r="91" ht="30" customHeight="1" spans="1:12">
      <c r="A91" s="118" t="s">
        <v>1035</v>
      </c>
      <c r="B91" s="117"/>
      <c r="C91" s="117">
        <v>80</v>
      </c>
      <c r="D91" s="117"/>
      <c r="E91" s="117"/>
      <c r="F91" s="117">
        <v>80</v>
      </c>
      <c r="G91" s="117"/>
      <c r="H91" s="117"/>
      <c r="I91" s="117"/>
      <c r="J91" s="117" t="s">
        <v>1036</v>
      </c>
      <c r="K91" s="117" t="s">
        <v>889</v>
      </c>
      <c r="L91" s="117"/>
    </row>
    <row r="92" ht="30" customHeight="1" spans="1:12">
      <c r="A92" s="118" t="s">
        <v>1037</v>
      </c>
      <c r="B92" s="117"/>
      <c r="C92" s="117">
        <v>15583</v>
      </c>
      <c r="D92" s="117"/>
      <c r="E92" s="117"/>
      <c r="F92" s="117"/>
      <c r="G92" s="117">
        <v>15583</v>
      </c>
      <c r="H92" s="117"/>
      <c r="I92" s="117"/>
      <c r="J92" s="117" t="s">
        <v>1038</v>
      </c>
      <c r="K92" s="117" t="s">
        <v>889</v>
      </c>
      <c r="L92" s="117" t="s">
        <v>1039</v>
      </c>
    </row>
    <row r="93" ht="30" customHeight="1" spans="1:12">
      <c r="A93" s="118" t="s">
        <v>1040</v>
      </c>
      <c r="B93" s="117"/>
      <c r="C93" s="117">
        <v>6767</v>
      </c>
      <c r="D93" s="117"/>
      <c r="E93" s="117"/>
      <c r="F93" s="117"/>
      <c r="G93" s="117">
        <v>6767</v>
      </c>
      <c r="H93" s="117"/>
      <c r="I93" s="117"/>
      <c r="J93" s="117" t="s">
        <v>1041</v>
      </c>
      <c r="K93" s="117" t="s">
        <v>889</v>
      </c>
      <c r="L93" s="117" t="s">
        <v>1039</v>
      </c>
    </row>
    <row r="94" ht="30" customHeight="1" spans="1:12">
      <c r="A94" s="118" t="s">
        <v>1042</v>
      </c>
      <c r="B94" s="117"/>
      <c r="C94" s="117">
        <v>2400</v>
      </c>
      <c r="D94" s="117"/>
      <c r="E94" s="117">
        <v>2400</v>
      </c>
      <c r="F94" s="117"/>
      <c r="G94" s="117"/>
      <c r="H94" s="117"/>
      <c r="I94" s="117"/>
      <c r="J94" s="117" t="s">
        <v>1043</v>
      </c>
      <c r="K94" s="117" t="s">
        <v>889</v>
      </c>
      <c r="L94" s="117" t="s">
        <v>1044</v>
      </c>
    </row>
    <row r="95" ht="30" customHeight="1" spans="1:12">
      <c r="A95" s="118" t="s">
        <v>1045</v>
      </c>
      <c r="B95" s="117"/>
      <c r="C95" s="117">
        <v>13840</v>
      </c>
      <c r="D95" s="117"/>
      <c r="E95" s="117"/>
      <c r="F95" s="117"/>
      <c r="G95" s="117">
        <v>13840</v>
      </c>
      <c r="H95" s="117"/>
      <c r="I95" s="117"/>
      <c r="J95" s="117" t="s">
        <v>1038</v>
      </c>
      <c r="K95" s="117" t="s">
        <v>889</v>
      </c>
      <c r="L95" s="117"/>
    </row>
    <row r="96" ht="30" customHeight="1" spans="1:12">
      <c r="A96" s="118" t="s">
        <v>1046</v>
      </c>
      <c r="B96" s="117"/>
      <c r="C96" s="117">
        <v>4723</v>
      </c>
      <c r="D96" s="117"/>
      <c r="E96" s="117"/>
      <c r="F96" s="117"/>
      <c r="G96" s="117">
        <v>4723</v>
      </c>
      <c r="H96" s="117"/>
      <c r="I96" s="117"/>
      <c r="J96" s="117" t="s">
        <v>1038</v>
      </c>
      <c r="K96" s="117" t="s">
        <v>889</v>
      </c>
      <c r="L96" s="117"/>
    </row>
    <row r="97" ht="30" customHeight="1" spans="1:12">
      <c r="A97" s="118" t="s">
        <v>1047</v>
      </c>
      <c r="B97" s="117"/>
      <c r="C97" s="117">
        <v>3758</v>
      </c>
      <c r="D97" s="117"/>
      <c r="E97" s="117"/>
      <c r="F97" s="117"/>
      <c r="G97" s="117">
        <v>3758</v>
      </c>
      <c r="H97" s="117"/>
      <c r="I97" s="117"/>
      <c r="J97" s="117" t="s">
        <v>1048</v>
      </c>
      <c r="K97" s="117" t="s">
        <v>889</v>
      </c>
      <c r="L97" s="117"/>
    </row>
    <row r="98" ht="30" customHeight="1" spans="1:12">
      <c r="A98" s="118" t="s">
        <v>1049</v>
      </c>
      <c r="B98" s="117"/>
      <c r="C98" s="117">
        <v>26094</v>
      </c>
      <c r="D98" s="117"/>
      <c r="E98" s="117">
        <v>26094</v>
      </c>
      <c r="F98" s="117"/>
      <c r="G98" s="117"/>
      <c r="H98" s="117"/>
      <c r="I98" s="117"/>
      <c r="J98" s="117" t="s">
        <v>1050</v>
      </c>
      <c r="K98" s="117" t="s">
        <v>889</v>
      </c>
      <c r="L98" s="117" t="s">
        <v>1051</v>
      </c>
    </row>
    <row r="99" ht="30" customHeight="1" spans="1:12">
      <c r="A99" s="118" t="s">
        <v>1052</v>
      </c>
      <c r="B99" s="117"/>
      <c r="C99" s="117">
        <v>50</v>
      </c>
      <c r="D99" s="117"/>
      <c r="E99" s="117"/>
      <c r="F99" s="117">
        <v>50</v>
      </c>
      <c r="G99" s="117"/>
      <c r="H99" s="117"/>
      <c r="I99" s="117"/>
      <c r="J99" s="117" t="s">
        <v>1053</v>
      </c>
      <c r="K99" s="117" t="s">
        <v>889</v>
      </c>
      <c r="L99" s="117"/>
    </row>
    <row r="100" ht="30" customHeight="1" spans="1:12">
      <c r="A100" s="118" t="s">
        <v>1054</v>
      </c>
      <c r="B100" s="117"/>
      <c r="C100" s="117">
        <v>4709</v>
      </c>
      <c r="D100" s="117">
        <v>4709</v>
      </c>
      <c r="E100" s="117"/>
      <c r="F100" s="117"/>
      <c r="G100" s="117"/>
      <c r="H100" s="117"/>
      <c r="I100" s="117"/>
      <c r="J100" s="117" t="s">
        <v>1055</v>
      </c>
      <c r="K100" s="117" t="s">
        <v>889</v>
      </c>
      <c r="L100" s="117"/>
    </row>
    <row r="101" ht="30" customHeight="1" spans="1:12">
      <c r="A101" s="118" t="s">
        <v>1056</v>
      </c>
      <c r="B101" s="117"/>
      <c r="C101" s="117">
        <v>570</v>
      </c>
      <c r="D101" s="117"/>
      <c r="E101" s="117"/>
      <c r="F101" s="117">
        <v>570</v>
      </c>
      <c r="G101" s="117"/>
      <c r="H101" s="117"/>
      <c r="I101" s="117"/>
      <c r="J101" s="117" t="s">
        <v>1057</v>
      </c>
      <c r="K101" s="117" t="s">
        <v>889</v>
      </c>
      <c r="L101" s="117"/>
    </row>
    <row r="102" ht="30" customHeight="1" spans="1:12">
      <c r="A102" s="118" t="s">
        <v>1058</v>
      </c>
      <c r="B102" s="117"/>
      <c r="C102" s="117">
        <v>1167759</v>
      </c>
      <c r="D102" s="117"/>
      <c r="E102" s="117">
        <v>1167759</v>
      </c>
      <c r="F102" s="117"/>
      <c r="G102" s="117"/>
      <c r="H102" s="117"/>
      <c r="I102" s="117"/>
      <c r="J102" s="117"/>
      <c r="K102" s="117" t="s">
        <v>889</v>
      </c>
      <c r="L102" s="117"/>
    </row>
    <row r="103" ht="30" customHeight="1" spans="1:12">
      <c r="A103" s="118" t="s">
        <v>1059</v>
      </c>
      <c r="B103" s="117"/>
      <c r="C103" s="117">
        <v>-2686</v>
      </c>
      <c r="D103" s="117"/>
      <c r="E103" s="117">
        <v>-2686</v>
      </c>
      <c r="F103" s="117"/>
      <c r="G103" s="117"/>
      <c r="H103" s="117"/>
      <c r="I103" s="117"/>
      <c r="J103" s="117" t="s">
        <v>1060</v>
      </c>
      <c r="K103" s="117" t="s">
        <v>889</v>
      </c>
      <c r="L103" s="117"/>
    </row>
    <row r="104" ht="30" hidden="1" customHeight="1" spans="1:1">
      <c r="A104" t="s">
        <v>410</v>
      </c>
    </row>
    <row r="105" ht="30" hidden="1" customHeight="1" spans="1:11">
      <c r="A105" t="s">
        <v>411</v>
      </c>
      <c r="C105">
        <v>299850</v>
      </c>
      <c r="E105">
        <v>299850</v>
      </c>
      <c r="J105" t="s">
        <v>1061</v>
      </c>
      <c r="K105">
        <v>42688</v>
      </c>
    </row>
    <row r="106" ht="30" hidden="1" customHeight="1" spans="1:11">
      <c r="A106" t="s">
        <v>412</v>
      </c>
      <c r="C106">
        <v>119400</v>
      </c>
      <c r="D106">
        <v>119400</v>
      </c>
      <c r="J106" t="s">
        <v>1062</v>
      </c>
      <c r="K106">
        <v>42683</v>
      </c>
    </row>
    <row r="107" ht="30" hidden="1" customHeight="1" spans="1:11">
      <c r="A107" t="s">
        <v>413</v>
      </c>
      <c r="B107" t="s">
        <v>154</v>
      </c>
      <c r="C107">
        <v>241652</v>
      </c>
      <c r="G107">
        <v>241652</v>
      </c>
      <c r="H107" t="e">
        <f>#REF!</f>
        <v>#REF!</v>
      </c>
      <c r="J107" t="s">
        <v>1063</v>
      </c>
      <c r="K107">
        <v>42684</v>
      </c>
    </row>
    <row r="108" ht="30" hidden="1" customHeight="1" spans="1:8">
      <c r="A108" t="s">
        <v>414</v>
      </c>
      <c r="H108" t="e">
        <f>#REF!</f>
        <v>#REF!</v>
      </c>
    </row>
    <row r="109" ht="30" hidden="1" customHeight="1" spans="1:14">
      <c r="A109" t="s">
        <v>1064</v>
      </c>
      <c r="C109">
        <f t="shared" ref="C109" si="11">SUM(C110,C112,C117,C121,C134,C135,C139,C148,C159,C162,C163,C171,C175,C177,C179,C180,C181,C184,C186)</f>
        <v>2659574.61</v>
      </c>
      <c r="D109" t="e">
        <f t="shared" ref="D109:I109" si="12">SUM(D110,D112,D117,D121,D134,D135,D139,D148,D159,D162,D163,D171,D175,D177,D179,D180,D181,D184,D186)</f>
        <v>#REF!</v>
      </c>
      <c r="E109">
        <f t="shared" si="12"/>
        <v>0</v>
      </c>
      <c r="F109" t="e">
        <f t="shared" si="12"/>
        <v>#REF!</v>
      </c>
      <c r="G109" t="e">
        <f t="shared" si="12"/>
        <v>#REF!</v>
      </c>
      <c r="H109" t="e">
        <f t="shared" si="12"/>
        <v>#REF!</v>
      </c>
      <c r="I109">
        <f t="shared" si="12"/>
        <v>0</v>
      </c>
      <c r="N109">
        <f>M109/C109</f>
        <v>0</v>
      </c>
    </row>
    <row r="110" ht="30" hidden="1" customHeight="1" spans="1:14">
      <c r="A110" t="s">
        <v>1065</v>
      </c>
      <c r="C110">
        <f t="shared" ref="C110:G110" si="13">SUM(C111:C111)</f>
        <v>228000</v>
      </c>
      <c r="D110">
        <f t="shared" si="13"/>
        <v>228000</v>
      </c>
      <c r="E110">
        <f t="shared" si="13"/>
        <v>0</v>
      </c>
      <c r="F110">
        <f t="shared" si="13"/>
        <v>0</v>
      </c>
      <c r="G110">
        <f t="shared" si="13"/>
        <v>0</v>
      </c>
      <c r="H110" t="e">
        <f>#REF!</f>
        <v>#REF!</v>
      </c>
      <c r="I110">
        <f>SUM(I111:I111)</f>
        <v>0</v>
      </c>
      <c r="N110">
        <f>M109/N111</f>
        <v>0</v>
      </c>
    </row>
    <row r="111" ht="30" hidden="1" customHeight="1" spans="1:14">
      <c r="A111" t="s">
        <v>1066</v>
      </c>
      <c r="B111" t="s">
        <v>154</v>
      </c>
      <c r="C111">
        <v>228000</v>
      </c>
      <c r="D111">
        <v>228000</v>
      </c>
      <c r="J111" t="s">
        <v>1067</v>
      </c>
      <c r="K111">
        <v>42724</v>
      </c>
      <c r="N111">
        <f>C109-M111</f>
        <v>2659574.61</v>
      </c>
    </row>
    <row r="112" ht="30" hidden="1" customHeight="1" spans="1:9">
      <c r="A112" t="s">
        <v>1068</v>
      </c>
      <c r="C112">
        <f t="shared" ref="C112:G112" si="14">SUM(C113:C116)</f>
        <v>7616.61</v>
      </c>
      <c r="D112">
        <f t="shared" si="14"/>
        <v>7616.61</v>
      </c>
      <c r="E112">
        <f t="shared" si="14"/>
        <v>0</v>
      </c>
      <c r="F112">
        <f t="shared" si="14"/>
        <v>0</v>
      </c>
      <c r="G112">
        <f t="shared" si="14"/>
        <v>0</v>
      </c>
      <c r="H112" t="e">
        <f>#REF!</f>
        <v>#REF!</v>
      </c>
      <c r="I112">
        <f>SUM(I113:I116)</f>
        <v>0</v>
      </c>
    </row>
    <row r="113" ht="30" hidden="1" customHeight="1" spans="1:11">
      <c r="A113" t="s">
        <v>1069</v>
      </c>
      <c r="B113" t="s">
        <v>154</v>
      </c>
      <c r="C113">
        <v>3718</v>
      </c>
      <c r="D113">
        <v>3718</v>
      </c>
      <c r="J113" t="s">
        <v>1070</v>
      </c>
      <c r="K113">
        <v>42709</v>
      </c>
    </row>
    <row r="114" ht="30" hidden="1" customHeight="1" spans="1:11">
      <c r="A114" t="s">
        <v>1071</v>
      </c>
      <c r="B114" t="s">
        <v>154</v>
      </c>
      <c r="C114">
        <v>704.61</v>
      </c>
      <c r="D114">
        <v>704.61</v>
      </c>
      <c r="J114" t="s">
        <v>1072</v>
      </c>
      <c r="K114">
        <v>42709</v>
      </c>
    </row>
    <row r="115" ht="30" hidden="1" customHeight="1" spans="1:11">
      <c r="A115" t="s">
        <v>1073</v>
      </c>
      <c r="B115" t="s">
        <v>154</v>
      </c>
      <c r="C115">
        <v>1394</v>
      </c>
      <c r="D115">
        <v>1394</v>
      </c>
      <c r="J115" t="s">
        <v>1072</v>
      </c>
      <c r="K115">
        <v>42709</v>
      </c>
    </row>
    <row r="116" ht="30" hidden="1" customHeight="1" spans="1:11">
      <c r="A116" t="s">
        <v>1074</v>
      </c>
      <c r="B116" t="s">
        <v>154</v>
      </c>
      <c r="C116">
        <v>1800</v>
      </c>
      <c r="D116">
        <v>1800</v>
      </c>
      <c r="J116" t="s">
        <v>1072</v>
      </c>
      <c r="K116">
        <v>42709</v>
      </c>
    </row>
    <row r="117" ht="30" hidden="1" customHeight="1" spans="1:9">
      <c r="A117" t="s">
        <v>1075</v>
      </c>
      <c r="C117">
        <f t="shared" ref="C117:G117" si="15">SUM(C118,C119:C120)</f>
        <v>3068</v>
      </c>
      <c r="D117">
        <f t="shared" si="15"/>
        <v>410</v>
      </c>
      <c r="E117">
        <f t="shared" si="15"/>
        <v>0</v>
      </c>
      <c r="F117" t="e">
        <f t="shared" si="15"/>
        <v>#REF!</v>
      </c>
      <c r="G117" t="e">
        <f t="shared" si="15"/>
        <v>#REF!</v>
      </c>
      <c r="H117" t="e">
        <f>#REF!</f>
        <v>#REF!</v>
      </c>
      <c r="I117">
        <f>SUM(I118,I119:I120)</f>
        <v>0</v>
      </c>
    </row>
    <row r="118" ht="30" hidden="1" customHeight="1" spans="1:11">
      <c r="A118" t="s">
        <v>1076</v>
      </c>
      <c r="B118" t="s">
        <v>154</v>
      </c>
      <c r="C118">
        <v>1600</v>
      </c>
      <c r="F118">
        <v>1600</v>
      </c>
      <c r="J118" t="s">
        <v>1077</v>
      </c>
      <c r="K118">
        <v>42692</v>
      </c>
    </row>
    <row r="119" ht="30" customHeight="1" spans="1:12">
      <c r="A119" s="118" t="s">
        <v>1078</v>
      </c>
      <c r="B119" s="117"/>
      <c r="C119" s="117">
        <v>168</v>
      </c>
      <c r="D119" s="117"/>
      <c r="E119" s="117"/>
      <c r="F119" s="117">
        <v>9.36</v>
      </c>
      <c r="G119" s="117" t="e">
        <f>#REF!</f>
        <v>#REF!</v>
      </c>
      <c r="H119" s="117"/>
      <c r="I119" s="117"/>
      <c r="J119" s="117"/>
      <c r="K119" s="117" t="s">
        <v>893</v>
      </c>
      <c r="L119" s="117" t="s">
        <v>1079</v>
      </c>
    </row>
    <row r="120" ht="30" hidden="1" customHeight="1" spans="1:11">
      <c r="A120" t="s">
        <v>1080</v>
      </c>
      <c r="B120" t="s">
        <v>154</v>
      </c>
      <c r="C120">
        <v>1300</v>
      </c>
      <c r="D120">
        <v>410</v>
      </c>
      <c r="F120" t="e">
        <f>#REF!</f>
        <v>#REF!</v>
      </c>
      <c r="G120" t="e">
        <f>#REF!</f>
        <v>#REF!</v>
      </c>
      <c r="J120" t="s">
        <v>1081</v>
      </c>
      <c r="K120">
        <v>42709</v>
      </c>
    </row>
    <row r="121" ht="30" hidden="1" customHeight="1" spans="1:9">
      <c r="A121" t="s">
        <v>1082</v>
      </c>
      <c r="C121">
        <f t="shared" ref="C121:G121" si="16">SUM(C122:C133)</f>
        <v>117036</v>
      </c>
      <c r="D121">
        <f t="shared" si="16"/>
        <v>5000</v>
      </c>
      <c r="E121">
        <f t="shared" si="16"/>
        <v>0</v>
      </c>
      <c r="F121" t="e">
        <f t="shared" si="16"/>
        <v>#REF!</v>
      </c>
      <c r="G121">
        <f t="shared" si="16"/>
        <v>82487</v>
      </c>
      <c r="H121" t="e">
        <f>#REF!</f>
        <v>#REF!</v>
      </c>
      <c r="I121">
        <f>SUM(I122:I133)</f>
        <v>0</v>
      </c>
    </row>
    <row r="122" ht="30" hidden="1" customHeight="1" spans="1:12">
      <c r="A122" t="s">
        <v>1083</v>
      </c>
      <c r="B122" t="s">
        <v>154</v>
      </c>
      <c r="C122">
        <v>7389</v>
      </c>
      <c r="D122">
        <v>5000</v>
      </c>
      <c r="G122">
        <v>2389</v>
      </c>
      <c r="J122" t="s">
        <v>1084</v>
      </c>
      <c r="K122">
        <v>42685</v>
      </c>
      <c r="L122" t="s">
        <v>1085</v>
      </c>
    </row>
    <row r="123" ht="30" hidden="1" customHeight="1" spans="1:11">
      <c r="A123" t="s">
        <v>1086</v>
      </c>
      <c r="B123" t="s">
        <v>154</v>
      </c>
      <c r="C123">
        <v>2610</v>
      </c>
      <c r="G123">
        <v>2610</v>
      </c>
      <c r="J123" t="s">
        <v>1087</v>
      </c>
      <c r="K123">
        <v>42685</v>
      </c>
    </row>
    <row r="124" ht="30" hidden="1" customHeight="1" spans="1:11">
      <c r="A124" t="s">
        <v>1088</v>
      </c>
      <c r="B124" t="s">
        <v>154</v>
      </c>
      <c r="C124">
        <v>56000</v>
      </c>
      <c r="F124" t="e">
        <f>#REF!</f>
        <v>#REF!</v>
      </c>
      <c r="G124">
        <v>48000</v>
      </c>
      <c r="J124" t="s">
        <v>1089</v>
      </c>
      <c r="K124">
        <v>42685</v>
      </c>
    </row>
    <row r="125" ht="30" hidden="1" customHeight="1" spans="1:11">
      <c r="A125" t="s">
        <v>1090</v>
      </c>
      <c r="B125" t="s">
        <v>154</v>
      </c>
      <c r="C125">
        <v>2647</v>
      </c>
      <c r="G125">
        <v>2647</v>
      </c>
      <c r="J125" t="s">
        <v>1091</v>
      </c>
      <c r="K125">
        <v>42685</v>
      </c>
    </row>
    <row r="126" ht="30" hidden="1" customHeight="1" spans="1:11">
      <c r="A126" t="s">
        <v>1092</v>
      </c>
      <c r="B126" t="s">
        <v>154</v>
      </c>
      <c r="C126">
        <v>3215</v>
      </c>
      <c r="F126">
        <v>3215</v>
      </c>
      <c r="J126" t="s">
        <v>1093</v>
      </c>
      <c r="K126">
        <v>42723</v>
      </c>
    </row>
    <row r="127" ht="30" hidden="1" customHeight="1" spans="1:11">
      <c r="A127" t="s">
        <v>1094</v>
      </c>
      <c r="B127" t="s">
        <v>154</v>
      </c>
      <c r="C127">
        <v>12000</v>
      </c>
      <c r="F127">
        <v>12000</v>
      </c>
      <c r="J127" t="s">
        <v>1095</v>
      </c>
      <c r="K127">
        <v>42702</v>
      </c>
    </row>
    <row r="128" ht="30" customHeight="1" spans="1:12">
      <c r="A128" s="118" t="s">
        <v>1096</v>
      </c>
      <c r="B128" s="117"/>
      <c r="C128" s="117">
        <v>3498</v>
      </c>
      <c r="D128" s="117"/>
      <c r="E128" s="117"/>
      <c r="F128" s="117">
        <v>3498</v>
      </c>
      <c r="G128" s="117"/>
      <c r="H128" s="117"/>
      <c r="I128" s="117"/>
      <c r="J128" s="117"/>
      <c r="K128" s="117" t="s">
        <v>893</v>
      </c>
      <c r="L128" s="117" t="s">
        <v>1097</v>
      </c>
    </row>
    <row r="129" ht="30" hidden="1" customHeight="1" spans="1:11">
      <c r="A129" t="s">
        <v>1098</v>
      </c>
      <c r="B129" t="s">
        <v>154</v>
      </c>
      <c r="C129">
        <f>14480+950</f>
        <v>15430</v>
      </c>
      <c r="F129" t="e">
        <f>#REF!</f>
        <v>#REF!</v>
      </c>
      <c r="G129">
        <v>14180</v>
      </c>
      <c r="J129" t="s">
        <v>1099</v>
      </c>
      <c r="K129">
        <v>42688</v>
      </c>
    </row>
    <row r="130" ht="30" hidden="1" customHeight="1" spans="1:11">
      <c r="A130" t="s">
        <v>1100</v>
      </c>
      <c r="B130" t="s">
        <v>154</v>
      </c>
      <c r="C130">
        <v>2439</v>
      </c>
      <c r="G130">
        <v>2439</v>
      </c>
      <c r="J130" t="s">
        <v>1101</v>
      </c>
      <c r="K130">
        <v>42685</v>
      </c>
    </row>
    <row r="131" ht="30" hidden="1" customHeight="1" spans="1:11">
      <c r="A131" t="s">
        <v>1102</v>
      </c>
      <c r="B131" t="s">
        <v>154</v>
      </c>
      <c r="C131">
        <v>1586</v>
      </c>
      <c r="F131">
        <v>1586</v>
      </c>
      <c r="J131" t="s">
        <v>1103</v>
      </c>
      <c r="K131">
        <v>42702</v>
      </c>
    </row>
    <row r="132" ht="30" hidden="1" customHeight="1" spans="1:11">
      <c r="A132" t="s">
        <v>1104</v>
      </c>
      <c r="B132" t="s">
        <v>154</v>
      </c>
      <c r="C132">
        <v>2142</v>
      </c>
      <c r="G132">
        <v>2142</v>
      </c>
      <c r="J132" t="s">
        <v>1103</v>
      </c>
      <c r="K132">
        <v>42702</v>
      </c>
    </row>
    <row r="133" ht="30" hidden="1" customHeight="1" spans="1:11">
      <c r="A133" t="s">
        <v>1105</v>
      </c>
      <c r="B133" t="s">
        <v>154</v>
      </c>
      <c r="C133">
        <v>8080</v>
      </c>
      <c r="G133">
        <v>8080</v>
      </c>
      <c r="J133" t="s">
        <v>1106</v>
      </c>
      <c r="K133">
        <v>42685</v>
      </c>
    </row>
    <row r="134" ht="30" hidden="1" customHeight="1" spans="1:8">
      <c r="A134" t="s">
        <v>1107</v>
      </c>
      <c r="C134">
        <v>0</v>
      </c>
      <c r="H134" t="e">
        <f>#REF!</f>
        <v>#REF!</v>
      </c>
    </row>
    <row r="135" ht="30" hidden="1" customHeight="1" spans="1:9">
      <c r="A135" t="s">
        <v>1108</v>
      </c>
      <c r="C135">
        <f t="shared" ref="C135:G135" si="17">SUM(C136:C138)</f>
        <v>48262</v>
      </c>
      <c r="D135">
        <f t="shared" si="17"/>
        <v>13932</v>
      </c>
      <c r="E135">
        <f t="shared" si="17"/>
        <v>0</v>
      </c>
      <c r="F135" t="e">
        <f t="shared" si="17"/>
        <v>#REF!</v>
      </c>
      <c r="G135" t="e">
        <f t="shared" si="17"/>
        <v>#REF!</v>
      </c>
      <c r="H135" t="e">
        <f>#REF!</f>
        <v>#REF!</v>
      </c>
      <c r="I135">
        <f>SUM(I136:I138)</f>
        <v>0</v>
      </c>
    </row>
    <row r="136" ht="30" hidden="1" customHeight="1" spans="1:11">
      <c r="A136" t="s">
        <v>1109</v>
      </c>
      <c r="B136" t="s">
        <v>154</v>
      </c>
      <c r="C136">
        <v>29562</v>
      </c>
      <c r="D136">
        <v>9602</v>
      </c>
      <c r="F136" t="e">
        <f>#REF!</f>
        <v>#REF!</v>
      </c>
      <c r="G136" t="e">
        <f>#REF!</f>
        <v>#REF!</v>
      </c>
      <c r="J136" t="s">
        <v>1110</v>
      </c>
      <c r="K136">
        <v>42702</v>
      </c>
    </row>
    <row r="137" ht="30" hidden="1" customHeight="1" spans="1:11">
      <c r="A137" t="s">
        <v>1111</v>
      </c>
      <c r="B137" t="s">
        <v>154</v>
      </c>
      <c r="C137">
        <v>740</v>
      </c>
      <c r="F137" t="e">
        <f>#REF!</f>
        <v>#REF!</v>
      </c>
      <c r="G137" t="e">
        <f>#REF!</f>
        <v>#REF!</v>
      </c>
      <c r="J137" t="s">
        <v>1112</v>
      </c>
      <c r="K137">
        <v>42720</v>
      </c>
    </row>
    <row r="138" ht="30" hidden="1" customHeight="1" spans="1:11">
      <c r="A138" t="s">
        <v>1113</v>
      </c>
      <c r="B138" t="s">
        <v>154</v>
      </c>
      <c r="C138">
        <v>17960</v>
      </c>
      <c r="D138">
        <v>4330</v>
      </c>
      <c r="F138" t="e">
        <f>#REF!</f>
        <v>#REF!</v>
      </c>
      <c r="J138" t="s">
        <v>1114</v>
      </c>
      <c r="K138">
        <v>42716</v>
      </c>
    </row>
    <row r="139" ht="30" hidden="1" customHeight="1" spans="1:9">
      <c r="A139" t="s">
        <v>1115</v>
      </c>
      <c r="C139">
        <f t="shared" ref="C139:G139" si="18">SUM(C140:C147)</f>
        <v>80566</v>
      </c>
      <c r="D139">
        <f t="shared" si="18"/>
        <v>5899</v>
      </c>
      <c r="E139">
        <f t="shared" si="18"/>
        <v>0</v>
      </c>
      <c r="F139">
        <f t="shared" si="18"/>
        <v>0</v>
      </c>
      <c r="G139" t="e">
        <f t="shared" si="18"/>
        <v>#REF!</v>
      </c>
      <c r="H139" t="e">
        <f>#REF!</f>
        <v>#REF!</v>
      </c>
      <c r="I139">
        <f>SUM(I140:I147)</f>
        <v>0</v>
      </c>
    </row>
    <row r="140" ht="30" hidden="1" customHeight="1" spans="1:11">
      <c r="A140" t="s">
        <v>1116</v>
      </c>
      <c r="B140" t="s">
        <v>154</v>
      </c>
      <c r="C140">
        <v>50115</v>
      </c>
      <c r="G140" t="e">
        <f>#REF!</f>
        <v>#REF!</v>
      </c>
      <c r="J140" t="s">
        <v>1117</v>
      </c>
      <c r="K140">
        <v>42702</v>
      </c>
    </row>
    <row r="141" ht="30" hidden="1" customHeight="1" spans="1:11">
      <c r="A141" t="s">
        <v>1118</v>
      </c>
      <c r="B141" t="s">
        <v>154</v>
      </c>
      <c r="C141">
        <v>15099</v>
      </c>
      <c r="D141">
        <v>5899</v>
      </c>
      <c r="G141" t="e">
        <f>#REF!</f>
        <v>#REF!</v>
      </c>
      <c r="J141" t="s">
        <v>1119</v>
      </c>
      <c r="K141">
        <v>42695</v>
      </c>
    </row>
    <row r="142" ht="30" hidden="1" customHeight="1" spans="1:11">
      <c r="A142" t="s">
        <v>1120</v>
      </c>
      <c r="B142" t="s">
        <v>154</v>
      </c>
      <c r="C142">
        <v>2422</v>
      </c>
      <c r="G142" t="e">
        <f>#REF!</f>
        <v>#REF!</v>
      </c>
      <c r="J142" t="s">
        <v>1121</v>
      </c>
      <c r="K142">
        <v>42691</v>
      </c>
    </row>
    <row r="143" ht="30" hidden="1" customHeight="1" spans="1:11">
      <c r="A143" t="s">
        <v>1122</v>
      </c>
      <c r="B143" t="s">
        <v>154</v>
      </c>
      <c r="C143">
        <v>218</v>
      </c>
      <c r="G143" t="e">
        <f>#REF!</f>
        <v>#REF!</v>
      </c>
      <c r="J143" t="s">
        <v>1123</v>
      </c>
      <c r="K143">
        <v>42727</v>
      </c>
    </row>
    <row r="144" ht="30" hidden="1" customHeight="1" spans="1:11">
      <c r="A144" t="s">
        <v>1124</v>
      </c>
      <c r="B144" t="s">
        <v>154</v>
      </c>
      <c r="C144">
        <v>10144</v>
      </c>
      <c r="G144" t="e">
        <f>#REF!</f>
        <v>#REF!</v>
      </c>
      <c r="J144" t="s">
        <v>1123</v>
      </c>
      <c r="K144">
        <v>42727</v>
      </c>
    </row>
    <row r="145" ht="30" hidden="1" customHeight="1" spans="1:11">
      <c r="A145" t="s">
        <v>1125</v>
      </c>
      <c r="B145" t="s">
        <v>154</v>
      </c>
      <c r="C145">
        <v>1974</v>
      </c>
      <c r="G145">
        <v>1974</v>
      </c>
      <c r="J145" t="s">
        <v>1126</v>
      </c>
      <c r="K145">
        <v>42691</v>
      </c>
    </row>
    <row r="146" ht="30" hidden="1" customHeight="1" spans="1:11">
      <c r="A146" t="s">
        <v>1127</v>
      </c>
      <c r="B146" t="s">
        <v>154</v>
      </c>
      <c r="C146">
        <v>299</v>
      </c>
      <c r="G146">
        <v>299</v>
      </c>
      <c r="J146" t="s">
        <v>1128</v>
      </c>
      <c r="K146">
        <v>42691</v>
      </c>
    </row>
    <row r="147" ht="30" hidden="1" customHeight="1" spans="1:11">
      <c r="A147" t="s">
        <v>1129</v>
      </c>
      <c r="B147" t="s">
        <v>154</v>
      </c>
      <c r="C147">
        <v>295</v>
      </c>
      <c r="G147" t="e">
        <f>#REF!</f>
        <v>#REF!</v>
      </c>
      <c r="J147" t="s">
        <v>1130</v>
      </c>
      <c r="K147">
        <v>42691</v>
      </c>
    </row>
    <row r="148" ht="30" hidden="1" customHeight="1" spans="1:9">
      <c r="A148" t="s">
        <v>1131</v>
      </c>
      <c r="C148">
        <f t="shared" ref="C148:G148" si="19">SUM(C149:C153,C154:C156,C157:C158)</f>
        <v>78909</v>
      </c>
      <c r="D148" t="e">
        <f t="shared" si="19"/>
        <v>#REF!</v>
      </c>
      <c r="E148">
        <f t="shared" si="19"/>
        <v>0</v>
      </c>
      <c r="F148">
        <f t="shared" si="19"/>
        <v>3106</v>
      </c>
      <c r="G148" t="e">
        <f t="shared" si="19"/>
        <v>#REF!</v>
      </c>
      <c r="H148" t="e">
        <f>#REF!</f>
        <v>#REF!</v>
      </c>
      <c r="I148">
        <f>SUM(I149:I153,I154:I156,I157:I158)</f>
        <v>0</v>
      </c>
    </row>
    <row r="149" ht="30" hidden="1" customHeight="1" spans="1:11">
      <c r="A149" t="s">
        <v>1132</v>
      </c>
      <c r="B149" t="s">
        <v>154</v>
      </c>
      <c r="C149">
        <v>11448</v>
      </c>
      <c r="G149">
        <v>11448</v>
      </c>
      <c r="J149" t="s">
        <v>1133</v>
      </c>
      <c r="K149">
        <v>42705</v>
      </c>
    </row>
    <row r="150" ht="30" hidden="1" customHeight="1" spans="1:11">
      <c r="A150" t="s">
        <v>1134</v>
      </c>
      <c r="B150" t="s">
        <v>154</v>
      </c>
      <c r="C150">
        <v>624</v>
      </c>
      <c r="F150">
        <v>30</v>
      </c>
      <c r="G150" t="e">
        <f>#REF!</f>
        <v>#REF!</v>
      </c>
      <c r="J150" t="s">
        <v>1135</v>
      </c>
      <c r="K150">
        <v>42702</v>
      </c>
    </row>
    <row r="151" ht="30" hidden="1" customHeight="1" spans="1:11">
      <c r="A151" t="s">
        <v>1136</v>
      </c>
      <c r="B151" t="s">
        <v>154</v>
      </c>
      <c r="C151">
        <v>3080</v>
      </c>
      <c r="G151">
        <v>3080</v>
      </c>
      <c r="J151" t="s">
        <v>1137</v>
      </c>
      <c r="K151">
        <v>42705</v>
      </c>
    </row>
    <row r="152" ht="30" hidden="1" customHeight="1" spans="1:11">
      <c r="A152" t="s">
        <v>1138</v>
      </c>
      <c r="B152" t="s">
        <v>154</v>
      </c>
      <c r="C152">
        <v>15728</v>
      </c>
      <c r="D152" t="e">
        <f>#REF!</f>
        <v>#REF!</v>
      </c>
      <c r="J152" t="s">
        <v>1139</v>
      </c>
      <c r="K152">
        <v>42709</v>
      </c>
    </row>
    <row r="153" ht="30" hidden="1" customHeight="1" spans="1:11">
      <c r="A153" t="s">
        <v>1140</v>
      </c>
      <c r="B153" t="s">
        <v>154</v>
      </c>
      <c r="C153">
        <v>3736</v>
      </c>
      <c r="G153">
        <v>3736</v>
      </c>
      <c r="J153" t="s">
        <v>1141</v>
      </c>
      <c r="K153">
        <v>42705</v>
      </c>
    </row>
    <row r="154" ht="30" hidden="1" customHeight="1" spans="1:11">
      <c r="A154" t="s">
        <v>1142</v>
      </c>
      <c r="B154" t="s">
        <v>154</v>
      </c>
      <c r="C154">
        <v>4009</v>
      </c>
      <c r="F154">
        <v>1679</v>
      </c>
      <c r="G154" t="e">
        <f>#REF!</f>
        <v>#REF!</v>
      </c>
      <c r="J154" t="s">
        <v>1143</v>
      </c>
      <c r="K154">
        <v>42695</v>
      </c>
    </row>
    <row r="155" ht="30" hidden="1" customHeight="1" spans="1:11">
      <c r="A155" t="s">
        <v>1144</v>
      </c>
      <c r="B155" t="s">
        <v>154</v>
      </c>
      <c r="C155">
        <v>3193</v>
      </c>
      <c r="F155">
        <v>1238</v>
      </c>
      <c r="G155" t="e">
        <f>#REF!</f>
        <v>#REF!</v>
      </c>
      <c r="J155" t="s">
        <v>1145</v>
      </c>
      <c r="K155">
        <v>42695</v>
      </c>
    </row>
    <row r="156" ht="30" hidden="1" customHeight="1" spans="1:11">
      <c r="A156" t="s">
        <v>1146</v>
      </c>
      <c r="B156" t="s">
        <v>154</v>
      </c>
      <c r="C156">
        <v>24735</v>
      </c>
      <c r="D156">
        <v>24295</v>
      </c>
      <c r="G156">
        <v>440</v>
      </c>
      <c r="J156" t="s">
        <v>1147</v>
      </c>
      <c r="K156">
        <v>42705</v>
      </c>
    </row>
    <row r="157" ht="30" hidden="1" customHeight="1" spans="1:11">
      <c r="A157" t="s">
        <v>1148</v>
      </c>
      <c r="B157" t="s">
        <v>154</v>
      </c>
      <c r="C157">
        <v>444</v>
      </c>
      <c r="F157">
        <v>159</v>
      </c>
      <c r="G157" t="e">
        <f>#REF!</f>
        <v>#REF!</v>
      </c>
      <c r="J157" t="s">
        <v>1149</v>
      </c>
      <c r="K157">
        <v>42692</v>
      </c>
    </row>
    <row r="158" ht="30" hidden="1" customHeight="1" spans="1:11">
      <c r="A158" t="s">
        <v>1150</v>
      </c>
      <c r="B158" t="s">
        <v>154</v>
      </c>
      <c r="C158">
        <v>11912</v>
      </c>
      <c r="G158" t="e">
        <f>#REF!</f>
        <v>#REF!</v>
      </c>
      <c r="J158" t="s">
        <v>966</v>
      </c>
      <c r="K158">
        <v>42732</v>
      </c>
    </row>
    <row r="159" ht="30" hidden="1" customHeight="1" spans="1:9">
      <c r="A159" t="s">
        <v>1151</v>
      </c>
      <c r="C159">
        <f t="shared" ref="C159:G159" si="20">SUM(C160,C161)</f>
        <v>12514</v>
      </c>
      <c r="D159">
        <f t="shared" si="20"/>
        <v>1583.6</v>
      </c>
      <c r="E159">
        <f t="shared" si="20"/>
        <v>0</v>
      </c>
      <c r="F159">
        <f t="shared" si="20"/>
        <v>0</v>
      </c>
      <c r="G159" t="e">
        <f t="shared" si="20"/>
        <v>#REF!</v>
      </c>
      <c r="H159" t="e">
        <f>#REF!</f>
        <v>#REF!</v>
      </c>
      <c r="I159">
        <f>SUM(I160,I161)</f>
        <v>0</v>
      </c>
    </row>
    <row r="160" ht="30" hidden="1" customHeight="1" spans="1:11">
      <c r="A160" t="s">
        <v>1152</v>
      </c>
      <c r="B160" t="s">
        <v>154</v>
      </c>
      <c r="C160">
        <v>4596</v>
      </c>
      <c r="G160" t="e">
        <f>#REF!+#REF!+#REF!</f>
        <v>#REF!</v>
      </c>
      <c r="J160" t="s">
        <v>1153</v>
      </c>
      <c r="K160">
        <v>42721</v>
      </c>
    </row>
    <row r="161" ht="30" hidden="1" customHeight="1" spans="1:11">
      <c r="A161" t="s">
        <v>1154</v>
      </c>
      <c r="B161" t="s">
        <v>154</v>
      </c>
      <c r="C161">
        <v>7918</v>
      </c>
      <c r="D161">
        <v>1583.6</v>
      </c>
      <c r="G161" t="e">
        <f>#REF!</f>
        <v>#REF!</v>
      </c>
      <c r="J161" t="s">
        <v>1155</v>
      </c>
      <c r="K161">
        <v>42710</v>
      </c>
    </row>
    <row r="162" ht="30" hidden="1" customHeight="1" spans="1:1">
      <c r="A162" t="s">
        <v>1156</v>
      </c>
    </row>
    <row r="163" ht="30" hidden="1" customHeight="1" spans="1:9">
      <c r="A163" t="s">
        <v>1157</v>
      </c>
      <c r="C163">
        <f t="shared" ref="C163:G163" si="21">SUM(C164:C170)</f>
        <v>614715</v>
      </c>
      <c r="D163" t="e">
        <f t="shared" si="21"/>
        <v>#REF!</v>
      </c>
      <c r="E163">
        <f t="shared" si="21"/>
        <v>0</v>
      </c>
      <c r="F163" t="e">
        <f t="shared" si="21"/>
        <v>#REF!</v>
      </c>
      <c r="G163" t="e">
        <f t="shared" si="21"/>
        <v>#REF!</v>
      </c>
      <c r="H163" t="e">
        <f>#REF!</f>
        <v>#REF!</v>
      </c>
      <c r="I163">
        <f>SUM(I164:I170)</f>
        <v>0</v>
      </c>
    </row>
    <row r="164" ht="30" hidden="1" customHeight="1" spans="1:11">
      <c r="A164" t="s">
        <v>1158</v>
      </c>
      <c r="B164" t="s">
        <v>154</v>
      </c>
      <c r="C164">
        <v>39012</v>
      </c>
      <c r="G164">
        <v>39012</v>
      </c>
      <c r="J164" t="s">
        <v>1159</v>
      </c>
      <c r="K164">
        <v>42705</v>
      </c>
    </row>
    <row r="165" ht="30" hidden="1" customHeight="1" spans="1:11">
      <c r="A165" t="s">
        <v>1160</v>
      </c>
      <c r="B165" t="s">
        <v>154</v>
      </c>
      <c r="C165">
        <v>312469</v>
      </c>
      <c r="D165" t="e">
        <f>#REF!</f>
        <v>#REF!</v>
      </c>
      <c r="G165" t="e">
        <f>#REF!</f>
        <v>#REF!</v>
      </c>
      <c r="J165" t="s">
        <v>1161</v>
      </c>
      <c r="K165">
        <v>42733</v>
      </c>
    </row>
    <row r="166" ht="30" hidden="1" customHeight="1" spans="1:11">
      <c r="A166" t="s">
        <v>1162</v>
      </c>
      <c r="B166" t="s">
        <v>154</v>
      </c>
      <c r="C166">
        <v>93</v>
      </c>
      <c r="G166" t="e">
        <f>#REF!</f>
        <v>#REF!</v>
      </c>
      <c r="J166" t="s">
        <v>1163</v>
      </c>
      <c r="K166">
        <v>42691</v>
      </c>
    </row>
    <row r="167" ht="30" hidden="1" customHeight="1" spans="1:11">
      <c r="A167" t="s">
        <v>1164</v>
      </c>
      <c r="B167" t="s">
        <v>154</v>
      </c>
      <c r="C167">
        <v>13071</v>
      </c>
      <c r="D167">
        <v>13071</v>
      </c>
      <c r="J167" t="s">
        <v>1165</v>
      </c>
      <c r="K167">
        <v>42713</v>
      </c>
    </row>
    <row r="168" ht="30" hidden="1" customHeight="1" spans="1:11">
      <c r="A168" t="s">
        <v>1166</v>
      </c>
      <c r="B168" t="s">
        <v>154</v>
      </c>
      <c r="C168">
        <v>158754</v>
      </c>
      <c r="F168" t="e">
        <f>#REF!</f>
        <v>#REF!</v>
      </c>
      <c r="G168" t="e">
        <f>#REF!</f>
        <v>#REF!</v>
      </c>
      <c r="J168" t="s">
        <v>1167</v>
      </c>
      <c r="K168">
        <v>42724</v>
      </c>
    </row>
    <row r="169" ht="30" hidden="1" customHeight="1" spans="1:11">
      <c r="A169" t="s">
        <v>1168</v>
      </c>
      <c r="B169" t="s">
        <v>154</v>
      </c>
      <c r="C169">
        <v>90117</v>
      </c>
      <c r="G169">
        <v>90117</v>
      </c>
      <c r="J169" t="s">
        <v>1169</v>
      </c>
      <c r="K169">
        <v>42715</v>
      </c>
    </row>
    <row r="170" ht="30" hidden="1" customHeight="1" spans="1:11">
      <c r="A170" t="s">
        <v>1170</v>
      </c>
      <c r="B170" t="s">
        <v>154</v>
      </c>
      <c r="C170">
        <v>1199</v>
      </c>
      <c r="G170" t="e">
        <f>#REF!</f>
        <v>#REF!</v>
      </c>
      <c r="J170" t="s">
        <v>1171</v>
      </c>
      <c r="K170">
        <v>42709</v>
      </c>
    </row>
    <row r="171" ht="30" hidden="1" customHeight="1" spans="1:9">
      <c r="A171" t="s">
        <v>1172</v>
      </c>
      <c r="C171">
        <f t="shared" ref="C171:G171" si="22">SUM(C172:C174)</f>
        <v>1379315</v>
      </c>
      <c r="D171">
        <f t="shared" si="22"/>
        <v>1349315</v>
      </c>
      <c r="E171">
        <f t="shared" si="22"/>
        <v>0</v>
      </c>
      <c r="F171">
        <f t="shared" si="22"/>
        <v>30000</v>
      </c>
      <c r="G171">
        <f t="shared" si="22"/>
        <v>0</v>
      </c>
      <c r="H171" t="e">
        <f>#REF!</f>
        <v>#REF!</v>
      </c>
      <c r="I171">
        <f>SUM(I172:I174)</f>
        <v>0</v>
      </c>
    </row>
    <row r="172" ht="30" hidden="1" customHeight="1" spans="1:12">
      <c r="A172" t="s">
        <v>1173</v>
      </c>
      <c r="B172" t="s">
        <v>154</v>
      </c>
      <c r="C172">
        <v>30000</v>
      </c>
      <c r="F172">
        <v>30000</v>
      </c>
      <c r="J172" t="s">
        <v>1174</v>
      </c>
      <c r="K172">
        <v>42684</v>
      </c>
      <c r="L172" t="s">
        <v>1175</v>
      </c>
    </row>
    <row r="173" ht="30" hidden="1" customHeight="1" spans="1:11">
      <c r="A173" t="s">
        <v>1176</v>
      </c>
      <c r="B173" t="s">
        <v>154</v>
      </c>
      <c r="C173">
        <v>522300</v>
      </c>
      <c r="D173">
        <v>522300</v>
      </c>
      <c r="J173" t="s">
        <v>1177</v>
      </c>
      <c r="K173">
        <v>42695</v>
      </c>
    </row>
    <row r="174" ht="30" hidden="1" customHeight="1" spans="1:11">
      <c r="A174" t="s">
        <v>1178</v>
      </c>
      <c r="B174" t="s">
        <v>154</v>
      </c>
      <c r="C174">
        <v>827015</v>
      </c>
      <c r="D174">
        <v>827015</v>
      </c>
      <c r="J174" t="s">
        <v>1177</v>
      </c>
      <c r="K174">
        <v>42695</v>
      </c>
    </row>
    <row r="175" ht="30" hidden="1" customHeight="1" spans="1:9">
      <c r="A175" t="s">
        <v>1179</v>
      </c>
      <c r="C175">
        <f t="shared" ref="C175:G175" si="23">SUM(C176)</f>
        <v>31500</v>
      </c>
      <c r="D175">
        <f t="shared" si="23"/>
        <v>0</v>
      </c>
      <c r="E175">
        <f t="shared" si="23"/>
        <v>0</v>
      </c>
      <c r="F175">
        <f t="shared" si="23"/>
        <v>0</v>
      </c>
      <c r="G175">
        <f t="shared" si="23"/>
        <v>31500</v>
      </c>
      <c r="H175" t="e">
        <f>#REF!</f>
        <v>#REF!</v>
      </c>
      <c r="I175">
        <f>SUM(I176)</f>
        <v>0</v>
      </c>
    </row>
    <row r="176" ht="30" hidden="1" customHeight="1" spans="1:11">
      <c r="A176" t="s">
        <v>1180</v>
      </c>
      <c r="B176" t="s">
        <v>154</v>
      </c>
      <c r="C176">
        <v>31500</v>
      </c>
      <c r="G176">
        <v>31500</v>
      </c>
      <c r="J176" t="s">
        <v>1181</v>
      </c>
      <c r="K176">
        <v>42689</v>
      </c>
    </row>
    <row r="177" ht="30" hidden="1" customHeight="1" spans="1:9">
      <c r="A177" t="s">
        <v>1182</v>
      </c>
      <c r="C177">
        <f t="shared" ref="C177:G177" si="24">SUM(C178:C178)</f>
        <v>6866</v>
      </c>
      <c r="D177">
        <f t="shared" si="24"/>
        <v>6736</v>
      </c>
      <c r="E177">
        <f t="shared" si="24"/>
        <v>0</v>
      </c>
      <c r="F177">
        <f t="shared" si="24"/>
        <v>130</v>
      </c>
      <c r="G177">
        <f t="shared" si="24"/>
        <v>0</v>
      </c>
      <c r="H177" t="e">
        <f>#REF!</f>
        <v>#REF!</v>
      </c>
      <c r="I177">
        <f>SUM(I178:I178)</f>
        <v>0</v>
      </c>
    </row>
    <row r="178" ht="30" hidden="1" customHeight="1" spans="1:12">
      <c r="A178" t="s">
        <v>1183</v>
      </c>
      <c r="B178" t="s">
        <v>154</v>
      </c>
      <c r="C178">
        <v>6866</v>
      </c>
      <c r="D178">
        <v>6736</v>
      </c>
      <c r="F178">
        <v>130</v>
      </c>
      <c r="J178" t="s">
        <v>1184</v>
      </c>
      <c r="K178">
        <v>42705</v>
      </c>
      <c r="L178" t="s">
        <v>1185</v>
      </c>
    </row>
    <row r="179" ht="30" hidden="1" customHeight="1" spans="1:1">
      <c r="A179" t="s">
        <v>1186</v>
      </c>
    </row>
    <row r="180" ht="30" hidden="1" customHeight="1" spans="1:8">
      <c r="A180" t="s">
        <v>1187</v>
      </c>
      <c r="H180" t="e">
        <f>#REF!</f>
        <v>#REF!</v>
      </c>
    </row>
    <row r="181" ht="30" hidden="1" customHeight="1" spans="1:9">
      <c r="A181" t="s">
        <v>1188</v>
      </c>
      <c r="C181">
        <f t="shared" ref="C181:G181" si="25">SUM(C182:C183)</f>
        <v>48836</v>
      </c>
      <c r="D181">
        <f t="shared" si="25"/>
        <v>6722.5</v>
      </c>
      <c r="E181">
        <f t="shared" si="25"/>
        <v>0</v>
      </c>
      <c r="F181">
        <f t="shared" si="25"/>
        <v>0</v>
      </c>
      <c r="G181" t="e">
        <f t="shared" si="25"/>
        <v>#REF!</v>
      </c>
      <c r="H181" t="e">
        <f>#REF!</f>
        <v>#REF!</v>
      </c>
      <c r="I181">
        <f>SUM(I182:I183)</f>
        <v>0</v>
      </c>
    </row>
    <row r="182" ht="30" hidden="1" customHeight="1" spans="1:11">
      <c r="A182" t="s">
        <v>1189</v>
      </c>
      <c r="B182" t="s">
        <v>154</v>
      </c>
      <c r="C182">
        <v>5278</v>
      </c>
      <c r="G182">
        <v>5278</v>
      </c>
      <c r="J182" t="s">
        <v>1190</v>
      </c>
      <c r="K182">
        <v>42705</v>
      </c>
    </row>
    <row r="183" ht="30" hidden="1" customHeight="1" spans="1:11">
      <c r="A183" t="s">
        <v>1191</v>
      </c>
      <c r="B183" t="s">
        <v>154</v>
      </c>
      <c r="C183">
        <v>43558</v>
      </c>
      <c r="D183">
        <v>6722.5</v>
      </c>
      <c r="G183" t="e">
        <f>#REF!</f>
        <v>#REF!</v>
      </c>
      <c r="J183" t="s">
        <v>1192</v>
      </c>
      <c r="K183">
        <v>42695</v>
      </c>
    </row>
    <row r="184" ht="30" hidden="1" customHeight="1" spans="1:9">
      <c r="A184" t="s">
        <v>1193</v>
      </c>
      <c r="C184">
        <f t="shared" ref="C184:G184" si="26">SUM(C185)</f>
        <v>2371</v>
      </c>
      <c r="D184" t="e">
        <f t="shared" si="26"/>
        <v>#REF!</v>
      </c>
      <c r="E184">
        <f t="shared" si="26"/>
        <v>0</v>
      </c>
      <c r="F184">
        <f t="shared" si="26"/>
        <v>0</v>
      </c>
      <c r="G184">
        <f t="shared" si="26"/>
        <v>0</v>
      </c>
      <c r="H184" t="e">
        <f>#REF!</f>
        <v>#REF!</v>
      </c>
      <c r="I184">
        <f>SUM(I185)</f>
        <v>0</v>
      </c>
    </row>
    <row r="185" ht="30" hidden="1" customHeight="1" spans="1:11">
      <c r="A185" t="s">
        <v>1194</v>
      </c>
      <c r="B185" t="s">
        <v>154</v>
      </c>
      <c r="C185">
        <v>2371</v>
      </c>
      <c r="D185" t="e">
        <f>#REF!</f>
        <v>#REF!</v>
      </c>
      <c r="J185" t="s">
        <v>1195</v>
      </c>
      <c r="K185">
        <v>42710</v>
      </c>
    </row>
    <row r="186" ht="30" hidden="1" customHeight="1" spans="1:8">
      <c r="A186" t="s">
        <v>1196</v>
      </c>
      <c r="H186" t="e">
        <f>#REF!</f>
        <v>#REF!</v>
      </c>
    </row>
    <row r="187" ht="30" hidden="1" customHeight="1" spans="1:9">
      <c r="A187" t="s">
        <v>1197</v>
      </c>
      <c r="C187">
        <f t="shared" ref="C187:G187" si="27">SUM(C188:C193)</f>
        <v>2429</v>
      </c>
      <c r="D187">
        <f t="shared" si="27"/>
        <v>445.68</v>
      </c>
      <c r="E187">
        <f t="shared" si="27"/>
        <v>0</v>
      </c>
      <c r="F187">
        <f t="shared" si="27"/>
        <v>899</v>
      </c>
      <c r="G187" t="e">
        <f t="shared" si="27"/>
        <v>#REF!</v>
      </c>
      <c r="H187" t="e">
        <f>#REF!</f>
        <v>#REF!</v>
      </c>
      <c r="I187">
        <f>SUM(I188:I193)</f>
        <v>0</v>
      </c>
    </row>
    <row r="188" ht="30" hidden="1" customHeight="1" spans="1:11">
      <c r="A188" t="s">
        <v>1198</v>
      </c>
      <c r="B188" t="s">
        <v>154</v>
      </c>
      <c r="C188">
        <v>223</v>
      </c>
      <c r="F188">
        <v>223</v>
      </c>
      <c r="J188" t="s">
        <v>1199</v>
      </c>
      <c r="K188">
        <v>42677</v>
      </c>
    </row>
    <row r="189" ht="30" hidden="1" customHeight="1" spans="1:11">
      <c r="A189" t="s">
        <v>1200</v>
      </c>
      <c r="B189" t="s">
        <v>154</v>
      </c>
      <c r="C189">
        <v>392</v>
      </c>
      <c r="D189">
        <v>0.68</v>
      </c>
      <c r="G189" t="e">
        <f>#REF!+#REF!</f>
        <v>#REF!</v>
      </c>
      <c r="J189" t="s">
        <v>1201</v>
      </c>
      <c r="K189">
        <v>42681</v>
      </c>
    </row>
    <row r="190" ht="30" hidden="1" customHeight="1" spans="1:11">
      <c r="A190" t="s">
        <v>1202</v>
      </c>
      <c r="B190" t="s">
        <v>154</v>
      </c>
      <c r="C190">
        <v>48</v>
      </c>
      <c r="G190">
        <v>48</v>
      </c>
      <c r="J190" t="s">
        <v>1203</v>
      </c>
      <c r="K190">
        <v>42691</v>
      </c>
    </row>
    <row r="191" ht="30" hidden="1" customHeight="1" spans="1:11">
      <c r="A191" t="s">
        <v>1204</v>
      </c>
      <c r="B191" t="s">
        <v>154</v>
      </c>
      <c r="C191">
        <v>636</v>
      </c>
      <c r="F191">
        <v>630</v>
      </c>
      <c r="G191">
        <v>6</v>
      </c>
      <c r="J191" t="s">
        <v>1205</v>
      </c>
      <c r="K191">
        <v>42691</v>
      </c>
    </row>
    <row r="192" ht="30" hidden="1" customHeight="1" spans="1:11">
      <c r="A192" t="s">
        <v>1206</v>
      </c>
      <c r="B192" t="s">
        <v>154</v>
      </c>
      <c r="C192">
        <v>46</v>
      </c>
      <c r="F192">
        <v>46</v>
      </c>
      <c r="J192" t="s">
        <v>1207</v>
      </c>
      <c r="K192">
        <v>42691</v>
      </c>
    </row>
    <row r="193" ht="30" hidden="1" customHeight="1" spans="1:11">
      <c r="A193" t="s">
        <v>1208</v>
      </c>
      <c r="B193" t="s">
        <v>154</v>
      </c>
      <c r="C193">
        <v>1084</v>
      </c>
      <c r="D193">
        <v>445</v>
      </c>
      <c r="G193" t="e">
        <f>#REF!</f>
        <v>#REF!</v>
      </c>
      <c r="J193" t="s">
        <v>1209</v>
      </c>
      <c r="K193">
        <v>42723</v>
      </c>
    </row>
  </sheetData>
  <autoFilter ref="A3:N193">
    <filterColumn colId="10">
      <customFilters>
        <customFilter operator="equal" val="基数"/>
        <customFilter operator="equal" val="预列"/>
      </customFilters>
    </filterColumn>
    <extLst/>
  </autoFilter>
  <mergeCells count="1">
    <mergeCell ref="A1:L1"/>
  </mergeCells>
  <pageMargins left="0.697916666666667" right="0.697916666666667" top="0.75" bottom="0.75" header="0.3" footer="0.3"/>
  <pageSetup paperSize="9" firstPageNumber="4294963191" orientation="portrait" useFirstPageNumber="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2"/>
  <sheetViews>
    <sheetView workbookViewId="0">
      <selection activeCell="F15" sqref="F15"/>
    </sheetView>
  </sheetViews>
  <sheetFormatPr defaultColWidth="9" defaultRowHeight="14.25" customHeight="1" outlineLevelCol="2"/>
  <cols>
    <col min="1" max="1" width="54" customWidth="1"/>
    <col min="2" max="2" width="25.9" customWidth="1"/>
    <col min="3" max="3" width="26.6" customWidth="1"/>
  </cols>
  <sheetData>
    <row r="1" spans="1:1">
      <c r="A1" t="s">
        <v>1210</v>
      </c>
    </row>
    <row r="2" spans="1:3">
      <c r="A2" s="112" t="s">
        <v>1211</v>
      </c>
      <c r="B2" s="112"/>
      <c r="C2" s="112"/>
    </row>
    <row r="3" spans="3:3">
      <c r="C3" t="s">
        <v>109</v>
      </c>
    </row>
    <row r="4" ht="17.25" customHeight="1" spans="1:3">
      <c r="A4" s="109" t="s">
        <v>284</v>
      </c>
      <c r="B4" s="109" t="s">
        <v>1212</v>
      </c>
      <c r="C4" s="109" t="s">
        <v>139</v>
      </c>
    </row>
    <row r="5" ht="17.25" customHeight="1" spans="1:3">
      <c r="A5" s="111" t="s">
        <v>1213</v>
      </c>
      <c r="B5" s="115">
        <f>SUM(B6:B8)</f>
        <v>11032584.61</v>
      </c>
      <c r="C5" s="115"/>
    </row>
    <row r="6" ht="17.25" customHeight="1" spans="1:3">
      <c r="A6" s="111" t="s">
        <v>1214</v>
      </c>
      <c r="B6" s="115">
        <v>144892</v>
      </c>
      <c r="C6" s="115"/>
    </row>
    <row r="7" ht="17.25" customHeight="1" spans="1:3">
      <c r="A7" s="111" t="s">
        <v>1215</v>
      </c>
      <c r="B7" s="115">
        <v>150000</v>
      </c>
      <c r="C7" s="115"/>
    </row>
    <row r="8" ht="17.25" customHeight="1" spans="1:3">
      <c r="A8" s="111" t="s">
        <v>1216</v>
      </c>
      <c r="B8" s="115">
        <f>SUM(B9:B10)</f>
        <v>10737692.61</v>
      </c>
      <c r="C8" s="115"/>
    </row>
    <row r="9" ht="17.25" customHeight="1" spans="1:3">
      <c r="A9" s="111" t="s">
        <v>1217</v>
      </c>
      <c r="B9" s="115">
        <f>到位情况统计!B6</f>
        <v>7193286.61</v>
      </c>
      <c r="C9" s="115" t="s">
        <v>1218</v>
      </c>
    </row>
    <row r="10" ht="17.25" customHeight="1" spans="1:3">
      <c r="A10" s="111" t="s">
        <v>1219</v>
      </c>
      <c r="B10" s="115">
        <f>到位情况统计!B109</f>
        <v>3544406</v>
      </c>
      <c r="C10" s="115" t="s">
        <v>1218</v>
      </c>
    </row>
    <row r="11" ht="17.25" customHeight="1" spans="1:3">
      <c r="A11" s="111" t="s">
        <v>1220</v>
      </c>
      <c r="B11" s="115" t="e">
        <f>SUM(B12:B13)</f>
        <v>#REF!</v>
      </c>
      <c r="C11" s="115"/>
    </row>
    <row r="12" ht="17.25" customHeight="1" spans="1:3">
      <c r="A12" s="111" t="s">
        <v>1221</v>
      </c>
      <c r="B12" s="115" t="e">
        <f>#REF!+#REF!</f>
        <v>#REF!</v>
      </c>
      <c r="C12" s="115"/>
    </row>
    <row r="13" ht="17.25" customHeight="1" spans="1:3">
      <c r="A13" s="111" t="s">
        <v>1222</v>
      </c>
      <c r="B13" s="115">
        <f>SUM(B14,B23,B31,B33,B40,B45,B47,B53)</f>
        <v>2070991.2</v>
      </c>
      <c r="C13" s="115"/>
    </row>
    <row r="14" ht="17.25" customHeight="1" spans="1:3">
      <c r="A14" s="111" t="s">
        <v>1223</v>
      </c>
      <c r="B14" s="115">
        <f>SUM(B15:B22)</f>
        <v>365286.4</v>
      </c>
      <c r="C14" s="115"/>
    </row>
    <row r="15" ht="17.25" customHeight="1" spans="1:3">
      <c r="A15" s="111" t="s">
        <v>1224</v>
      </c>
      <c r="B15" s="115">
        <v>41312</v>
      </c>
      <c r="C15" s="115"/>
    </row>
    <row r="16" ht="17.25" customHeight="1" spans="1:3">
      <c r="A16" s="111" t="s">
        <v>1225</v>
      </c>
      <c r="B16" s="115">
        <v>10000</v>
      </c>
      <c r="C16" s="115"/>
    </row>
    <row r="17" ht="17.25" customHeight="1" spans="1:3">
      <c r="A17" s="111" t="s">
        <v>1226</v>
      </c>
      <c r="B17" s="115">
        <v>50000</v>
      </c>
      <c r="C17" s="115"/>
    </row>
    <row r="18" ht="17.25" customHeight="1" spans="1:3">
      <c r="A18" s="111" t="s">
        <v>1227</v>
      </c>
      <c r="B18" s="115">
        <v>14940</v>
      </c>
      <c r="C18" s="115"/>
    </row>
    <row r="19" ht="17.25" customHeight="1" spans="1:3">
      <c r="A19" s="111" t="s">
        <v>1228</v>
      </c>
      <c r="B19" s="115">
        <v>5000</v>
      </c>
      <c r="C19" s="115"/>
    </row>
    <row r="20" ht="17.25" customHeight="1" spans="1:3">
      <c r="A20" s="111" t="s">
        <v>1229</v>
      </c>
      <c r="B20" s="115">
        <v>12492.4</v>
      </c>
      <c r="C20" s="115"/>
    </row>
    <row r="21" ht="17.25" customHeight="1" spans="1:3">
      <c r="A21" s="111" t="s">
        <v>1230</v>
      </c>
      <c r="B21" s="115">
        <v>2142</v>
      </c>
      <c r="C21" s="115"/>
    </row>
    <row r="22" ht="17.25" customHeight="1" spans="1:3">
      <c r="A22" s="111" t="s">
        <v>1231</v>
      </c>
      <c r="B22" s="115">
        <v>229400</v>
      </c>
      <c r="C22" s="115"/>
    </row>
    <row r="23" ht="17.25" customHeight="1" spans="1:3">
      <c r="A23" s="111" t="s">
        <v>1232</v>
      </c>
      <c r="B23" s="115">
        <f>SUM(B24:B30)</f>
        <v>1360559</v>
      </c>
      <c r="C23" s="115"/>
    </row>
    <row r="24" ht="17.25" customHeight="1" spans="1:3">
      <c r="A24" s="111" t="s">
        <v>1233</v>
      </c>
      <c r="B24" s="115">
        <v>2000</v>
      </c>
      <c r="C24" s="115"/>
    </row>
    <row r="25" ht="17.25" customHeight="1" spans="1:3">
      <c r="A25" s="111" t="s">
        <v>1234</v>
      </c>
      <c r="B25" s="115">
        <v>522300</v>
      </c>
      <c r="C25" s="115"/>
    </row>
    <row r="26" ht="17.25" customHeight="1" spans="1:3">
      <c r="A26" s="111" t="s">
        <v>1235</v>
      </c>
      <c r="B26" s="115">
        <v>827015</v>
      </c>
      <c r="C26" s="115"/>
    </row>
    <row r="27" ht="17.25" customHeight="1" spans="1:3">
      <c r="A27" s="111" t="s">
        <v>1236</v>
      </c>
      <c r="B27" s="115">
        <v>4944</v>
      </c>
      <c r="C27" s="115"/>
    </row>
    <row r="28" ht="17.25" customHeight="1" spans="1:3">
      <c r="A28" s="111" t="s">
        <v>1237</v>
      </c>
      <c r="B28" s="115">
        <v>3000</v>
      </c>
      <c r="C28" s="115"/>
    </row>
    <row r="29" ht="17.25" customHeight="1" spans="1:3">
      <c r="A29" s="111" t="s">
        <v>1238</v>
      </c>
      <c r="B29" s="115">
        <v>1000</v>
      </c>
      <c r="C29" s="115"/>
    </row>
    <row r="30" ht="17.25" customHeight="1" spans="1:3">
      <c r="A30" s="111" t="s">
        <v>1239</v>
      </c>
      <c r="B30" s="115">
        <v>300</v>
      </c>
      <c r="C30" s="115"/>
    </row>
    <row r="31" ht="17.25" customHeight="1" spans="1:3">
      <c r="A31" s="111" t="s">
        <v>1240</v>
      </c>
      <c r="B31" s="115">
        <f>SUM(B32)</f>
        <v>1800</v>
      </c>
      <c r="C31" s="115"/>
    </row>
    <row r="32" ht="17.25" customHeight="1" spans="1:3">
      <c r="A32" s="111" t="s">
        <v>1241</v>
      </c>
      <c r="B32" s="115">
        <v>1800</v>
      </c>
      <c r="C32" s="115"/>
    </row>
    <row r="33" ht="17.25" customHeight="1" spans="1:3">
      <c r="A33" s="111" t="s">
        <v>1242</v>
      </c>
      <c r="B33" s="115">
        <f>SUM(B34:B39)</f>
        <v>27503.9</v>
      </c>
      <c r="C33" s="115"/>
    </row>
    <row r="34" ht="17.25" customHeight="1" spans="1:3">
      <c r="A34" s="111" t="s">
        <v>1243</v>
      </c>
      <c r="B34" s="115">
        <v>500</v>
      </c>
      <c r="C34" s="115"/>
    </row>
    <row r="35" ht="17.25" customHeight="1" spans="1:3">
      <c r="A35" s="111" t="s">
        <v>1244</v>
      </c>
      <c r="B35" s="115">
        <v>47.9</v>
      </c>
      <c r="C35" s="115"/>
    </row>
    <row r="36" ht="17.25" customHeight="1" spans="1:3">
      <c r="A36" s="111" t="s">
        <v>1245</v>
      </c>
      <c r="B36" s="115">
        <v>85</v>
      </c>
      <c r="C36" s="115"/>
    </row>
    <row r="37" ht="17.25" customHeight="1" spans="1:3">
      <c r="A37" s="111" t="s">
        <v>1246</v>
      </c>
      <c r="B37" s="115">
        <v>13071</v>
      </c>
      <c r="C37" s="115"/>
    </row>
    <row r="38" ht="17.25" customHeight="1" spans="1:3">
      <c r="A38" s="111" t="s">
        <v>1247</v>
      </c>
      <c r="B38" s="115">
        <v>9000</v>
      </c>
      <c r="C38" s="115"/>
    </row>
    <row r="39" ht="17.25" customHeight="1" spans="1:3">
      <c r="A39" s="111" t="s">
        <v>1248</v>
      </c>
      <c r="B39" s="115">
        <v>4800</v>
      </c>
      <c r="C39" s="115"/>
    </row>
    <row r="40" ht="17.25" customHeight="1" spans="1:3">
      <c r="A40" s="111" t="s">
        <v>1249</v>
      </c>
      <c r="B40" s="115">
        <f>SUM(B41:B44)</f>
        <v>44800</v>
      </c>
      <c r="C40" s="115"/>
    </row>
    <row r="41" ht="17.25" customHeight="1" spans="1:3">
      <c r="A41" s="111" t="s">
        <v>1250</v>
      </c>
      <c r="B41" s="115">
        <v>20000</v>
      </c>
      <c r="C41" s="115"/>
    </row>
    <row r="42" ht="17.25" customHeight="1" spans="1:3">
      <c r="A42" s="111" t="s">
        <v>1251</v>
      </c>
      <c r="B42" s="115">
        <v>10000</v>
      </c>
      <c r="C42" s="115"/>
    </row>
    <row r="43" ht="17.25" customHeight="1" spans="1:3">
      <c r="A43" s="111" t="s">
        <v>1252</v>
      </c>
      <c r="B43" s="115">
        <v>12200</v>
      </c>
      <c r="C43" s="115"/>
    </row>
    <row r="44" ht="17.25" customHeight="1" spans="1:3">
      <c r="A44" s="111" t="s">
        <v>1253</v>
      </c>
      <c r="B44" s="115">
        <v>2600</v>
      </c>
      <c r="C44" s="115"/>
    </row>
    <row r="45" ht="17.25" customHeight="1" spans="1:3">
      <c r="A45" s="111" t="s">
        <v>1254</v>
      </c>
      <c r="B45" s="115">
        <f>SUM(B46)</f>
        <v>6736</v>
      </c>
      <c r="C45" s="115"/>
    </row>
    <row r="46" ht="17.25" customHeight="1" spans="1:3">
      <c r="A46" s="111" t="s">
        <v>1255</v>
      </c>
      <c r="B46" s="115">
        <v>6736</v>
      </c>
      <c r="C46" s="115"/>
    </row>
    <row r="47" ht="17.25" customHeight="1" spans="1:3">
      <c r="A47" s="111" t="s">
        <v>1256</v>
      </c>
      <c r="B47" s="115">
        <f>SUM(B48:B52)</f>
        <v>10630</v>
      </c>
      <c r="C47" s="115"/>
    </row>
    <row r="48" ht="17.25" customHeight="1" spans="1:3">
      <c r="A48" s="111" t="s">
        <v>1257</v>
      </c>
      <c r="B48" s="115">
        <v>4000</v>
      </c>
      <c r="C48" s="115"/>
    </row>
    <row r="49" ht="17.25" customHeight="1" spans="1:3">
      <c r="A49" s="111" t="s">
        <v>1258</v>
      </c>
      <c r="B49" s="115">
        <v>1500</v>
      </c>
      <c r="C49" s="115"/>
    </row>
    <row r="50" ht="17.25" customHeight="1" spans="1:3">
      <c r="A50" s="111" t="s">
        <v>1259</v>
      </c>
      <c r="B50" s="115">
        <v>300</v>
      </c>
      <c r="C50" s="115"/>
    </row>
    <row r="51" ht="17.25" customHeight="1" spans="1:3">
      <c r="A51" s="111" t="s">
        <v>1260</v>
      </c>
      <c r="B51" s="115">
        <v>500</v>
      </c>
      <c r="C51" s="115"/>
    </row>
    <row r="52" ht="17.25" customHeight="1" spans="1:3">
      <c r="A52" s="111" t="s">
        <v>1261</v>
      </c>
      <c r="B52" s="115">
        <v>4330</v>
      </c>
      <c r="C52" s="115"/>
    </row>
    <row r="53" ht="17.25" customHeight="1" spans="1:3">
      <c r="A53" s="111" t="s">
        <v>1262</v>
      </c>
      <c r="B53" s="115">
        <f>SUM(B54:B68)</f>
        <v>253675.9</v>
      </c>
      <c r="C53" s="115"/>
    </row>
    <row r="54" ht="17.25" customHeight="1" spans="1:3">
      <c r="A54" s="111" t="s">
        <v>1263</v>
      </c>
      <c r="B54" s="115">
        <v>100000</v>
      </c>
      <c r="C54" s="115"/>
    </row>
    <row r="55" ht="17.25" customHeight="1" spans="1:3">
      <c r="A55" s="111" t="s">
        <v>1264</v>
      </c>
      <c r="B55" s="115">
        <v>8069</v>
      </c>
      <c r="C55" s="115"/>
    </row>
    <row r="56" ht="17.25" customHeight="1" spans="1:3">
      <c r="A56" s="111" t="s">
        <v>1265</v>
      </c>
      <c r="B56" s="115">
        <v>6362.9</v>
      </c>
      <c r="C56" s="115"/>
    </row>
    <row r="57" ht="17.25" customHeight="1" spans="1:3">
      <c r="A57" s="111" t="s">
        <v>1266</v>
      </c>
      <c r="B57" s="115">
        <v>3194</v>
      </c>
      <c r="C57" s="115"/>
    </row>
    <row r="58" ht="17.25" customHeight="1" spans="1:3">
      <c r="A58" s="111" t="s">
        <v>1267</v>
      </c>
      <c r="B58" s="115">
        <v>1000</v>
      </c>
      <c r="C58" s="115"/>
    </row>
    <row r="59" ht="17.25" customHeight="1" spans="1:3">
      <c r="A59" s="111" t="s">
        <v>1268</v>
      </c>
      <c r="B59" s="115">
        <v>2000</v>
      </c>
      <c r="C59" s="115"/>
    </row>
    <row r="60" ht="17.25" customHeight="1" spans="1:3">
      <c r="A60" s="111" t="s">
        <v>1269</v>
      </c>
      <c r="B60" s="115">
        <v>3067</v>
      </c>
      <c r="C60" s="115"/>
    </row>
    <row r="61" ht="17.25" customHeight="1" spans="1:3">
      <c r="A61" s="111" t="s">
        <v>1270</v>
      </c>
      <c r="B61" s="115">
        <v>9865</v>
      </c>
      <c r="C61" s="115"/>
    </row>
    <row r="62" ht="17.25" customHeight="1" spans="1:3">
      <c r="A62" s="111" t="s">
        <v>1271</v>
      </c>
      <c r="B62" s="115">
        <v>11500</v>
      </c>
      <c r="C62" s="115"/>
    </row>
    <row r="63" ht="17.25" customHeight="1" spans="1:3">
      <c r="A63" s="111" t="s">
        <v>1272</v>
      </c>
      <c r="B63" s="115">
        <v>3718</v>
      </c>
      <c r="C63" s="115"/>
    </row>
    <row r="64" ht="17.25" customHeight="1" spans="1:3">
      <c r="A64" s="111" t="s">
        <v>1273</v>
      </c>
      <c r="B64" s="115">
        <v>10400</v>
      </c>
      <c r="C64" s="115"/>
    </row>
    <row r="65" ht="17.25" customHeight="1" spans="1:3">
      <c r="A65" s="111" t="s">
        <v>1274</v>
      </c>
      <c r="B65" s="115">
        <v>3500</v>
      </c>
      <c r="C65" s="115"/>
    </row>
    <row r="66" ht="17.25" customHeight="1" spans="1:3">
      <c r="A66" s="111" t="s">
        <v>1275</v>
      </c>
      <c r="B66" s="115">
        <v>1000</v>
      </c>
      <c r="C66" s="115"/>
    </row>
    <row r="67" ht="17.25" customHeight="1" spans="1:3">
      <c r="A67" s="111" t="s">
        <v>1276</v>
      </c>
      <c r="B67" s="115">
        <v>10000</v>
      </c>
      <c r="C67" s="115"/>
    </row>
    <row r="68" ht="17.25" customHeight="1" spans="1:3">
      <c r="A68" s="111" t="s">
        <v>1277</v>
      </c>
      <c r="B68" s="115">
        <v>80000</v>
      </c>
      <c r="C68" s="115"/>
    </row>
    <row r="69" ht="17.25" customHeight="1" spans="1:3">
      <c r="A69" s="111" t="s">
        <v>1278</v>
      </c>
      <c r="B69" s="115" t="e">
        <f>B5-B11</f>
        <v>#REF!</v>
      </c>
      <c r="C69" s="115"/>
    </row>
    <row r="70" ht="17.25" customHeight="1" spans="1:3">
      <c r="A70" s="111" t="s">
        <v>1279</v>
      </c>
      <c r="B70" s="115" t="e">
        <f>#REF!</f>
        <v>#REF!</v>
      </c>
      <c r="C70" s="115"/>
    </row>
    <row r="71" ht="17.25" customHeight="1" spans="1:3">
      <c r="A71" s="111" t="s">
        <v>1280</v>
      </c>
      <c r="B71" s="115">
        <v>900374.98</v>
      </c>
      <c r="C71" s="115"/>
    </row>
    <row r="72" ht="17.25" customHeight="1" spans="1:3">
      <c r="A72" s="111" t="s">
        <v>1281</v>
      </c>
      <c r="B72" s="115" t="e">
        <f>B70/B69</f>
        <v>#REF!</v>
      </c>
      <c r="C72" s="115"/>
    </row>
  </sheetData>
  <mergeCells count="1">
    <mergeCell ref="A2:C2"/>
  </mergeCells>
  <printOptions horizontalCentered="1"/>
  <pageMargins left="0.707638888888889" right="0.707638888888889" top="0.747916666666667" bottom="0.747916666666667" header="0.313888888888889" footer="0.313888888888889"/>
  <pageSetup paperSize="9" firstPageNumber="4294963191" orientation="landscape" useFirstPageNumber="1"/>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H8" sqref="H8"/>
    </sheetView>
  </sheetViews>
  <sheetFormatPr defaultColWidth="9" defaultRowHeight="14.25" customHeight="1" outlineLevelCol="2"/>
  <cols>
    <col min="1" max="1" width="55.6" customWidth="1"/>
    <col min="2" max="2" width="22.9" customWidth="1"/>
    <col min="3" max="3" width="21.6" customWidth="1"/>
  </cols>
  <sheetData>
    <row r="1" spans="1:1">
      <c r="A1" t="s">
        <v>1282</v>
      </c>
    </row>
    <row r="2" spans="1:3">
      <c r="A2" s="112" t="s">
        <v>1283</v>
      </c>
      <c r="B2" s="112"/>
      <c r="C2" s="112"/>
    </row>
    <row r="3" spans="3:3">
      <c r="C3" t="s">
        <v>109</v>
      </c>
    </row>
    <row r="4" ht="18.75" customHeight="1" spans="1:3">
      <c r="A4" s="113" t="s">
        <v>284</v>
      </c>
      <c r="B4" s="113" t="s">
        <v>1212</v>
      </c>
      <c r="C4" s="113" t="s">
        <v>139</v>
      </c>
    </row>
    <row r="5" ht="18.75" customHeight="1" spans="1:3">
      <c r="A5" s="114" t="s">
        <v>1284</v>
      </c>
      <c r="B5" s="113" t="e">
        <f>SUM(B6:B7)</f>
        <v>#REF!</v>
      </c>
      <c r="C5" s="113"/>
    </row>
    <row r="6" ht="18.75" customHeight="1" spans="1:3">
      <c r="A6" s="114" t="s">
        <v>1285</v>
      </c>
      <c r="B6" s="113" t="e">
        <f>#REF!</f>
        <v>#REF!</v>
      </c>
      <c r="C6" s="113"/>
    </row>
    <row r="7" ht="18.75" customHeight="1" spans="1:3">
      <c r="A7" s="114" t="s">
        <v>1286</v>
      </c>
      <c r="B7" s="113">
        <f>到位情况统计!B102</f>
        <v>2429</v>
      </c>
      <c r="C7" s="113" t="s">
        <v>1218</v>
      </c>
    </row>
    <row r="8" ht="18.75" customHeight="1" spans="1:3">
      <c r="A8" s="114" t="s">
        <v>1220</v>
      </c>
      <c r="B8" s="113" t="e">
        <f>SUM(B9:B10)</f>
        <v>#REF!</v>
      </c>
      <c r="C8" s="113"/>
    </row>
    <row r="9" ht="18.75" customHeight="1" spans="1:3">
      <c r="A9" s="114" t="s">
        <v>1221</v>
      </c>
      <c r="B9" s="113" t="e">
        <f>#REF!+#REF!</f>
        <v>#REF!</v>
      </c>
      <c r="C9" s="113"/>
    </row>
    <row r="10" ht="18.75" customHeight="1" spans="1:3">
      <c r="A10" s="114" t="s">
        <v>1222</v>
      </c>
      <c r="B10" s="113" t="e">
        <f>#REF!+#REF!+#REF!+#REF!+#REF!</f>
        <v>#REF!</v>
      </c>
      <c r="C10" s="113"/>
    </row>
    <row r="11" ht="18.75" customHeight="1" spans="1:3">
      <c r="A11" s="114" t="s">
        <v>1278</v>
      </c>
      <c r="B11" s="113" t="e">
        <f>B5-B8</f>
        <v>#REF!</v>
      </c>
      <c r="C11" s="113"/>
    </row>
    <row r="12" ht="18.75" customHeight="1" spans="1:3">
      <c r="A12" s="114" t="s">
        <v>1279</v>
      </c>
      <c r="B12" s="113" t="e">
        <f>#REF!</f>
        <v>#REF!</v>
      </c>
      <c r="C12" s="113"/>
    </row>
    <row r="13" ht="18.75" customHeight="1" spans="1:3">
      <c r="A13" s="114" t="s">
        <v>1280</v>
      </c>
      <c r="B13" s="113" t="e">
        <f>B11-B12</f>
        <v>#REF!</v>
      </c>
      <c r="C13" s="113"/>
    </row>
    <row r="14" ht="18.75" customHeight="1" spans="1:3">
      <c r="A14" s="114" t="s">
        <v>1281</v>
      </c>
      <c r="B14" s="113" t="e">
        <f>B12/B11</f>
        <v>#REF!</v>
      </c>
      <c r="C14" s="113"/>
    </row>
  </sheetData>
  <mergeCells count="1">
    <mergeCell ref="A2:C2"/>
  </mergeCells>
  <printOptions horizontalCentered="1"/>
  <pageMargins left="0.707638888888889" right="0.707638888888889" top="0.747916666666667" bottom="0.747916666666667" header="0.313888888888889" footer="0.313888888888889"/>
  <pageSetup paperSize="9" firstPageNumber="4294963191" orientation="landscape" useFirstPageNumber="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5"/>
  <sheetViews>
    <sheetView workbookViewId="0">
      <selection activeCell="H8" sqref="H8"/>
    </sheetView>
  </sheetViews>
  <sheetFormatPr defaultColWidth="9" defaultRowHeight="12" customHeight="1" outlineLevelCol="3"/>
  <cols>
    <col min="1" max="1" width="55.2" style="110" customWidth="1"/>
    <col min="2" max="2" width="19" customWidth="1"/>
    <col min="3" max="3" width="22.6" customWidth="1"/>
    <col min="4" max="4" width="24.1" customWidth="1"/>
    <col min="5" max="5" width="13.1" customWidth="1"/>
    <col min="6" max="6" width="14.1" customWidth="1"/>
  </cols>
  <sheetData>
    <row r="1" ht="14.25" spans="1:1">
      <c r="A1" s="110" t="s">
        <v>1287</v>
      </c>
    </row>
    <row r="2" ht="14.25" spans="1:4">
      <c r="A2" s="108" t="s">
        <v>1288</v>
      </c>
      <c r="B2" s="108"/>
      <c r="C2" s="108"/>
      <c r="D2" s="108"/>
    </row>
    <row r="3" ht="14.25" spans="4:4">
      <c r="D3" t="s">
        <v>109</v>
      </c>
    </row>
    <row r="4" ht="17.25" customHeight="1" spans="1:4">
      <c r="A4" s="109" t="s">
        <v>284</v>
      </c>
      <c r="B4" s="109" t="s">
        <v>1</v>
      </c>
      <c r="C4" s="109" t="s">
        <v>810</v>
      </c>
      <c r="D4" s="109" t="s">
        <v>885</v>
      </c>
    </row>
    <row r="5" ht="17.25" customHeight="1" spans="1:4">
      <c r="A5" s="111"/>
      <c r="B5" s="109">
        <f>SUM(B109,B102,B6)</f>
        <v>10740121.61</v>
      </c>
      <c r="C5" s="109"/>
      <c r="D5" s="109"/>
    </row>
    <row r="6" ht="17.25" customHeight="1" spans="1:4">
      <c r="A6" s="111" t="s">
        <v>1289</v>
      </c>
      <c r="B6" s="109">
        <f>SUM(B7,B45)</f>
        <v>7193286.61</v>
      </c>
      <c r="C6" s="109"/>
      <c r="D6" s="109"/>
    </row>
    <row r="7" ht="17.25" customHeight="1" spans="1:4">
      <c r="A7" s="111" t="s">
        <v>1290</v>
      </c>
      <c r="B7" s="109">
        <f>SUM(B8:B10,B21:B22,B25,B32,B36,B39:B44)</f>
        <v>4537378</v>
      </c>
      <c r="C7" s="109"/>
      <c r="D7" s="109"/>
    </row>
    <row r="8" ht="17.25" customHeight="1" spans="1:4">
      <c r="A8" s="111" t="s">
        <v>1291</v>
      </c>
      <c r="B8" s="109">
        <v>3133000</v>
      </c>
      <c r="C8" s="109" t="s">
        <v>899</v>
      </c>
      <c r="D8" s="109">
        <v>42665</v>
      </c>
    </row>
    <row r="9" ht="17.25" customHeight="1" spans="1:4">
      <c r="A9" s="111" t="s">
        <v>1292</v>
      </c>
      <c r="B9" s="109">
        <v>155244</v>
      </c>
      <c r="C9" s="109" t="s">
        <v>900</v>
      </c>
      <c r="D9" s="109">
        <v>42665</v>
      </c>
    </row>
    <row r="10" ht="17.25" customHeight="1" spans="1:4">
      <c r="A10" s="111" t="s">
        <v>1293</v>
      </c>
      <c r="B10" s="109">
        <f>SUM(B11:B20)</f>
        <v>79177</v>
      </c>
      <c r="C10" s="109"/>
      <c r="D10" s="109"/>
    </row>
    <row r="11" ht="17.25" customHeight="1" spans="1:4">
      <c r="A11" s="111" t="s">
        <v>1294</v>
      </c>
      <c r="B11" s="109">
        <v>4500</v>
      </c>
      <c r="C11" s="109" t="s">
        <v>1295</v>
      </c>
      <c r="D11" s="109">
        <v>42710</v>
      </c>
    </row>
    <row r="12" ht="17.25" customHeight="1" spans="1:4">
      <c r="A12" s="111" t="s">
        <v>1296</v>
      </c>
      <c r="B12" s="109">
        <v>430</v>
      </c>
      <c r="C12" s="109" t="s">
        <v>1297</v>
      </c>
      <c r="D12" s="109">
        <v>42709</v>
      </c>
    </row>
    <row r="13" ht="17.25" customHeight="1" spans="1:4">
      <c r="A13" s="111" t="s">
        <v>1298</v>
      </c>
      <c r="B13" s="109">
        <v>472</v>
      </c>
      <c r="C13" s="109" t="s">
        <v>1299</v>
      </c>
      <c r="D13" s="109">
        <v>42697</v>
      </c>
    </row>
    <row r="14" ht="17.25" customHeight="1" spans="1:4">
      <c r="A14" s="111" t="s">
        <v>1300</v>
      </c>
      <c r="B14" s="109">
        <v>5576</v>
      </c>
      <c r="C14" s="109" t="s">
        <v>910</v>
      </c>
      <c r="D14" s="109">
        <v>42697</v>
      </c>
    </row>
    <row r="15" ht="17.25" customHeight="1" spans="1:4">
      <c r="A15" s="111" t="s">
        <v>1301</v>
      </c>
      <c r="B15" s="109">
        <v>105</v>
      </c>
      <c r="C15" s="109" t="s">
        <v>912</v>
      </c>
      <c r="D15" s="109">
        <v>42715</v>
      </c>
    </row>
    <row r="16" ht="17.25" customHeight="1" spans="1:4">
      <c r="A16" s="111" t="s">
        <v>1302</v>
      </c>
      <c r="B16" s="109">
        <v>380</v>
      </c>
      <c r="C16" s="109" t="s">
        <v>1303</v>
      </c>
      <c r="D16" s="109">
        <v>42685</v>
      </c>
    </row>
    <row r="17" ht="17.25" customHeight="1" spans="1:4">
      <c r="A17" s="111" t="s">
        <v>1304</v>
      </c>
      <c r="B17" s="109">
        <v>3324</v>
      </c>
      <c r="C17" s="109" t="s">
        <v>916</v>
      </c>
      <c r="D17" s="109">
        <v>42702</v>
      </c>
    </row>
    <row r="18" ht="17.25" customHeight="1" spans="1:4">
      <c r="A18" s="111" t="s">
        <v>1305</v>
      </c>
      <c r="B18" s="109">
        <v>61200</v>
      </c>
      <c r="C18" s="109" t="s">
        <v>944</v>
      </c>
      <c r="D18" s="109">
        <v>42683</v>
      </c>
    </row>
    <row r="19" ht="17.25" customHeight="1" spans="1:4">
      <c r="A19" s="111" t="s">
        <v>1306</v>
      </c>
      <c r="B19" s="109">
        <v>40</v>
      </c>
      <c r="C19" s="109" t="s">
        <v>946</v>
      </c>
      <c r="D19" s="109">
        <v>42737</v>
      </c>
    </row>
    <row r="20" ht="17.25" customHeight="1" spans="1:4">
      <c r="A20" s="111" t="s">
        <v>1307</v>
      </c>
      <c r="B20" s="109">
        <v>3150</v>
      </c>
      <c r="C20" s="109" t="s">
        <v>948</v>
      </c>
      <c r="D20" s="109">
        <v>42702</v>
      </c>
    </row>
    <row r="21" ht="17.25" customHeight="1" spans="1:4">
      <c r="A21" s="111" t="s">
        <v>1308</v>
      </c>
      <c r="B21" s="109">
        <v>60900</v>
      </c>
      <c r="C21" s="109" t="s">
        <v>950</v>
      </c>
      <c r="D21" s="109">
        <v>42663</v>
      </c>
    </row>
    <row r="22" ht="17.25" customHeight="1" spans="1:4">
      <c r="A22" s="111" t="s">
        <v>1309</v>
      </c>
      <c r="B22" s="109">
        <f>SUM(B23:B24)</f>
        <v>97969</v>
      </c>
      <c r="C22" s="109"/>
      <c r="D22" s="109"/>
    </row>
    <row r="23" ht="17.25" customHeight="1" spans="1:4">
      <c r="A23" s="111" t="s">
        <v>952</v>
      </c>
      <c r="B23" s="109">
        <v>92000</v>
      </c>
      <c r="C23" s="109" t="s">
        <v>953</v>
      </c>
      <c r="D23" s="109">
        <v>42726</v>
      </c>
    </row>
    <row r="24" ht="17.25" customHeight="1" spans="1:4">
      <c r="A24" s="111" t="s">
        <v>1310</v>
      </c>
      <c r="B24" s="109">
        <v>5969</v>
      </c>
      <c r="C24" s="109" t="s">
        <v>955</v>
      </c>
      <c r="D24" s="109">
        <v>42709</v>
      </c>
    </row>
    <row r="25" ht="17.25" customHeight="1" spans="1:4">
      <c r="A25" s="111" t="s">
        <v>1311</v>
      </c>
      <c r="B25" s="109">
        <f>SUM(B26:B31)</f>
        <v>64993</v>
      </c>
      <c r="C25" s="109"/>
      <c r="D25" s="109"/>
    </row>
    <row r="26" ht="17.25" customHeight="1" spans="1:4">
      <c r="A26" s="111" t="s">
        <v>1312</v>
      </c>
      <c r="B26" s="109">
        <v>28327</v>
      </c>
      <c r="C26" s="109" t="s">
        <v>957</v>
      </c>
      <c r="D26" s="109">
        <v>42685</v>
      </c>
    </row>
    <row r="27" ht="17.25" customHeight="1" spans="1:4">
      <c r="A27" s="111" t="s">
        <v>1313</v>
      </c>
      <c r="B27" s="109">
        <v>3565</v>
      </c>
      <c r="C27" s="109" t="s">
        <v>957</v>
      </c>
      <c r="D27" s="109">
        <v>42685</v>
      </c>
    </row>
    <row r="28" ht="17.25" customHeight="1" spans="1:4">
      <c r="A28" s="111" t="s">
        <v>1314</v>
      </c>
      <c r="B28" s="109">
        <v>7020</v>
      </c>
      <c r="C28" s="109" t="s">
        <v>957</v>
      </c>
      <c r="D28" s="109">
        <v>42685</v>
      </c>
    </row>
    <row r="29" ht="17.25" customHeight="1" spans="1:4">
      <c r="A29" s="111" t="s">
        <v>1315</v>
      </c>
      <c r="B29" s="109">
        <v>20442</v>
      </c>
      <c r="C29" s="109" t="s">
        <v>957</v>
      </c>
      <c r="D29" s="109">
        <v>42685</v>
      </c>
    </row>
    <row r="30" ht="17.25" customHeight="1" spans="1:4">
      <c r="A30" s="111" t="s">
        <v>1316</v>
      </c>
      <c r="B30" s="109">
        <v>2075</v>
      </c>
      <c r="C30" s="109" t="s">
        <v>957</v>
      </c>
      <c r="D30" s="109">
        <v>42685</v>
      </c>
    </row>
    <row r="31" ht="17.25" customHeight="1" spans="1:4">
      <c r="A31" s="111" t="s">
        <v>1317</v>
      </c>
      <c r="B31" s="109">
        <v>3564</v>
      </c>
      <c r="C31" s="109" t="s">
        <v>957</v>
      </c>
      <c r="D31" s="109">
        <v>42685</v>
      </c>
    </row>
    <row r="32" ht="17.25" customHeight="1" spans="1:4">
      <c r="A32" s="111" t="s">
        <v>1318</v>
      </c>
      <c r="B32" s="109">
        <f>SUM(B33:B35)</f>
        <v>66412</v>
      </c>
      <c r="C32" s="109"/>
      <c r="D32" s="109"/>
    </row>
    <row r="33" ht="17.25" customHeight="1" spans="1:4">
      <c r="A33" s="111" t="s">
        <v>963</v>
      </c>
      <c r="B33" s="109">
        <v>41312</v>
      </c>
      <c r="C33" s="109" t="s">
        <v>964</v>
      </c>
      <c r="D33" s="109">
        <v>42702</v>
      </c>
    </row>
    <row r="34" ht="17.25" customHeight="1" spans="1:4">
      <c r="A34" s="111" t="s">
        <v>965</v>
      </c>
      <c r="B34" s="109">
        <v>4000</v>
      </c>
      <c r="C34" s="109" t="s">
        <v>966</v>
      </c>
      <c r="D34" s="109">
        <v>42732</v>
      </c>
    </row>
    <row r="35" ht="17.25" customHeight="1" spans="1:4">
      <c r="A35" s="111" t="s">
        <v>968</v>
      </c>
      <c r="B35" s="109">
        <v>21100</v>
      </c>
      <c r="C35" s="109" t="s">
        <v>969</v>
      </c>
      <c r="D35" s="109">
        <v>42681</v>
      </c>
    </row>
    <row r="36" ht="17.25" customHeight="1" spans="1:4">
      <c r="A36" s="111" t="s">
        <v>1319</v>
      </c>
      <c r="B36" s="109">
        <f>SUM(B37:B38)</f>
        <v>85362</v>
      </c>
      <c r="C36" s="109"/>
      <c r="D36" s="109"/>
    </row>
    <row r="37" ht="17.25" customHeight="1" spans="1:4">
      <c r="A37" s="111" t="s">
        <v>971</v>
      </c>
      <c r="B37" s="109">
        <v>77163</v>
      </c>
      <c r="C37" s="109" t="s">
        <v>972</v>
      </c>
      <c r="D37" s="109">
        <v>42689</v>
      </c>
    </row>
    <row r="38" ht="17.25" customHeight="1" spans="1:4">
      <c r="A38" s="111" t="s">
        <v>973</v>
      </c>
      <c r="B38" s="109">
        <v>8199</v>
      </c>
      <c r="C38" s="109" t="s">
        <v>972</v>
      </c>
      <c r="D38" s="109">
        <v>42689</v>
      </c>
    </row>
    <row r="39" ht="17.25" customHeight="1" spans="1:4">
      <c r="A39" s="111" t="s">
        <v>1320</v>
      </c>
      <c r="B39" s="109">
        <v>14541</v>
      </c>
      <c r="C39" s="109" t="s">
        <v>974</v>
      </c>
      <c r="D39" s="109">
        <v>42683</v>
      </c>
    </row>
    <row r="40" ht="17.25" customHeight="1" spans="1:4">
      <c r="A40" s="111" t="s">
        <v>1321</v>
      </c>
      <c r="B40" s="109">
        <v>4278</v>
      </c>
      <c r="C40" s="109" t="s">
        <v>975</v>
      </c>
      <c r="D40" s="109">
        <v>42710</v>
      </c>
    </row>
    <row r="41" ht="17.25" customHeight="1" spans="1:4">
      <c r="A41" s="111" t="s">
        <v>1322</v>
      </c>
      <c r="B41" s="109">
        <v>114600</v>
      </c>
      <c r="C41" s="109" t="s">
        <v>976</v>
      </c>
      <c r="D41" s="109">
        <v>42665</v>
      </c>
    </row>
    <row r="42" ht="17.25" customHeight="1" spans="1:4">
      <c r="A42" s="111" t="s">
        <v>1323</v>
      </c>
      <c r="B42" s="109">
        <v>299850</v>
      </c>
      <c r="C42" s="109" t="s">
        <v>1061</v>
      </c>
      <c r="D42" s="109">
        <v>42688</v>
      </c>
    </row>
    <row r="43" ht="17.25" customHeight="1" spans="1:4">
      <c r="A43" s="111" t="s">
        <v>1324</v>
      </c>
      <c r="B43" s="109">
        <v>119400</v>
      </c>
      <c r="C43" s="109" t="s">
        <v>1062</v>
      </c>
      <c r="D43" s="109">
        <v>42683</v>
      </c>
    </row>
    <row r="44" ht="17.25" customHeight="1" spans="1:4">
      <c r="A44" s="111" t="s">
        <v>1325</v>
      </c>
      <c r="B44" s="109">
        <v>241652</v>
      </c>
      <c r="C44" s="109" t="s">
        <v>1063</v>
      </c>
      <c r="D44" s="109">
        <v>42684</v>
      </c>
    </row>
    <row r="45" ht="17.25" customHeight="1" spans="1:4">
      <c r="A45" s="111" t="s">
        <v>1326</v>
      </c>
      <c r="B45" s="109">
        <f>SUM(B46:B101)</f>
        <v>2655908.61</v>
      </c>
      <c r="C45" s="109"/>
      <c r="D45" s="109"/>
    </row>
    <row r="46" ht="17.25" customHeight="1" spans="1:4">
      <c r="A46" s="111" t="s">
        <v>1066</v>
      </c>
      <c r="B46" s="109">
        <v>228000</v>
      </c>
      <c r="C46" s="109" t="s">
        <v>1067</v>
      </c>
      <c r="D46" s="109">
        <v>42724</v>
      </c>
    </row>
    <row r="47" ht="17.25" customHeight="1" spans="1:4">
      <c r="A47" s="111" t="s">
        <v>1069</v>
      </c>
      <c r="B47" s="109">
        <v>3718</v>
      </c>
      <c r="C47" s="109" t="s">
        <v>1070</v>
      </c>
      <c r="D47" s="109">
        <v>42709</v>
      </c>
    </row>
    <row r="48" ht="17.25" customHeight="1" spans="1:4">
      <c r="A48" s="111" t="s">
        <v>1071</v>
      </c>
      <c r="B48" s="109">
        <v>704.61</v>
      </c>
      <c r="C48" s="109" t="s">
        <v>1072</v>
      </c>
      <c r="D48" s="109">
        <v>42709</v>
      </c>
    </row>
    <row r="49" ht="17.25" customHeight="1" spans="1:4">
      <c r="A49" s="111" t="s">
        <v>1073</v>
      </c>
      <c r="B49" s="109">
        <v>1394</v>
      </c>
      <c r="C49" s="109" t="s">
        <v>1072</v>
      </c>
      <c r="D49" s="109">
        <v>42709</v>
      </c>
    </row>
    <row r="50" ht="17.25" customHeight="1" spans="1:4">
      <c r="A50" s="111" t="s">
        <v>1074</v>
      </c>
      <c r="B50" s="109">
        <v>1800</v>
      </c>
      <c r="C50" s="109" t="s">
        <v>1072</v>
      </c>
      <c r="D50" s="109">
        <v>42709</v>
      </c>
    </row>
    <row r="51" ht="17.25" customHeight="1" spans="1:4">
      <c r="A51" s="111" t="s">
        <v>1327</v>
      </c>
      <c r="B51" s="109">
        <v>1600</v>
      </c>
      <c r="C51" s="109" t="s">
        <v>1077</v>
      </c>
      <c r="D51" s="109">
        <v>42692</v>
      </c>
    </row>
    <row r="52" ht="17.25" customHeight="1" spans="1:4">
      <c r="A52" s="111" t="s">
        <v>1328</v>
      </c>
      <c r="B52" s="109">
        <v>1300</v>
      </c>
      <c r="C52" s="109" t="s">
        <v>1081</v>
      </c>
      <c r="D52" s="109">
        <v>42709</v>
      </c>
    </row>
    <row r="53" ht="17.25" customHeight="1" spans="1:4">
      <c r="A53" s="111" t="s">
        <v>1329</v>
      </c>
      <c r="B53" s="109">
        <v>7389</v>
      </c>
      <c r="C53" s="109" t="s">
        <v>1084</v>
      </c>
      <c r="D53" s="109">
        <v>42685</v>
      </c>
    </row>
    <row r="54" ht="17.25" customHeight="1" spans="1:4">
      <c r="A54" s="111" t="s">
        <v>1330</v>
      </c>
      <c r="B54" s="109">
        <v>2610</v>
      </c>
      <c r="C54" s="109" t="s">
        <v>1087</v>
      </c>
      <c r="D54" s="109">
        <v>42685</v>
      </c>
    </row>
    <row r="55" ht="17.25" customHeight="1" spans="1:4">
      <c r="A55" s="111" t="s">
        <v>1331</v>
      </c>
      <c r="B55" s="109">
        <v>56000</v>
      </c>
      <c r="C55" s="109" t="s">
        <v>1089</v>
      </c>
      <c r="D55" s="109">
        <v>42685</v>
      </c>
    </row>
    <row r="56" ht="17.25" customHeight="1" spans="1:4">
      <c r="A56" s="111" t="s">
        <v>1332</v>
      </c>
      <c r="B56" s="109">
        <v>2647</v>
      </c>
      <c r="C56" s="109" t="s">
        <v>1091</v>
      </c>
      <c r="D56" s="109">
        <v>42685</v>
      </c>
    </row>
    <row r="57" ht="17.25" customHeight="1" spans="1:4">
      <c r="A57" s="111" t="s">
        <v>1333</v>
      </c>
      <c r="B57" s="109">
        <v>3215</v>
      </c>
      <c r="C57" s="109" t="s">
        <v>1093</v>
      </c>
      <c r="D57" s="109">
        <v>42723</v>
      </c>
    </row>
    <row r="58" ht="17.25" customHeight="1" spans="1:4">
      <c r="A58" s="111" t="s">
        <v>1334</v>
      </c>
      <c r="B58" s="109">
        <v>12000</v>
      </c>
      <c r="C58" s="109" t="s">
        <v>1095</v>
      </c>
      <c r="D58" s="109">
        <v>42702</v>
      </c>
    </row>
    <row r="59" ht="17.25" customHeight="1" spans="1:4">
      <c r="A59" s="111" t="s">
        <v>1098</v>
      </c>
      <c r="B59" s="109">
        <v>15430</v>
      </c>
      <c r="C59" s="109" t="s">
        <v>1099</v>
      </c>
      <c r="D59" s="109">
        <v>42688</v>
      </c>
    </row>
    <row r="60" ht="17.25" customHeight="1" spans="1:4">
      <c r="A60" s="111" t="s">
        <v>1100</v>
      </c>
      <c r="B60" s="109">
        <v>2439</v>
      </c>
      <c r="C60" s="109" t="s">
        <v>1101</v>
      </c>
      <c r="D60" s="109">
        <v>42685</v>
      </c>
    </row>
    <row r="61" ht="17.25" customHeight="1" spans="1:4">
      <c r="A61" s="111" t="s">
        <v>1102</v>
      </c>
      <c r="B61" s="109">
        <v>1586</v>
      </c>
      <c r="C61" s="109" t="s">
        <v>1103</v>
      </c>
      <c r="D61" s="109">
        <v>42702</v>
      </c>
    </row>
    <row r="62" ht="17.25" customHeight="1" spans="1:4">
      <c r="A62" s="111" t="s">
        <v>1104</v>
      </c>
      <c r="B62" s="109">
        <v>2142</v>
      </c>
      <c r="C62" s="109" t="s">
        <v>1103</v>
      </c>
      <c r="D62" s="109">
        <v>42702</v>
      </c>
    </row>
    <row r="63" ht="17.25" customHeight="1" spans="1:4">
      <c r="A63" s="111" t="s">
        <v>1105</v>
      </c>
      <c r="B63" s="109">
        <v>8080</v>
      </c>
      <c r="C63" s="109" t="s">
        <v>1106</v>
      </c>
      <c r="D63" s="109">
        <v>42685</v>
      </c>
    </row>
    <row r="64" ht="17.25" customHeight="1" spans="1:4">
      <c r="A64" s="111" t="s">
        <v>1335</v>
      </c>
      <c r="B64" s="109">
        <v>29562</v>
      </c>
      <c r="C64" s="109" t="s">
        <v>1110</v>
      </c>
      <c r="D64" s="109">
        <v>42702</v>
      </c>
    </row>
    <row r="65" ht="17.25" customHeight="1" spans="1:4">
      <c r="A65" s="111" t="s">
        <v>1336</v>
      </c>
      <c r="B65" s="109">
        <v>740</v>
      </c>
      <c r="C65" s="109" t="s">
        <v>1112</v>
      </c>
      <c r="D65" s="109">
        <v>42720</v>
      </c>
    </row>
    <row r="66" ht="17.25" customHeight="1" spans="1:4">
      <c r="A66" s="111" t="s">
        <v>1337</v>
      </c>
      <c r="B66" s="109">
        <v>17960</v>
      </c>
      <c r="C66" s="109" t="s">
        <v>1114</v>
      </c>
      <c r="D66" s="109">
        <v>42716</v>
      </c>
    </row>
    <row r="67" ht="17.25" customHeight="1" spans="1:4">
      <c r="A67" s="111" t="s">
        <v>1338</v>
      </c>
      <c r="B67" s="109">
        <v>50115</v>
      </c>
      <c r="C67" s="109" t="s">
        <v>1117</v>
      </c>
      <c r="D67" s="109">
        <v>42702</v>
      </c>
    </row>
    <row r="68" ht="17.25" customHeight="1" spans="1:4">
      <c r="A68" s="111" t="s">
        <v>1339</v>
      </c>
      <c r="B68" s="109">
        <v>15099</v>
      </c>
      <c r="C68" s="109" t="s">
        <v>1119</v>
      </c>
      <c r="D68" s="109">
        <v>42695</v>
      </c>
    </row>
    <row r="69" ht="17.25" customHeight="1" spans="1:4">
      <c r="A69" s="111" t="s">
        <v>1340</v>
      </c>
      <c r="B69" s="109">
        <v>2422</v>
      </c>
      <c r="C69" s="109" t="s">
        <v>1121</v>
      </c>
      <c r="D69" s="109">
        <v>42691</v>
      </c>
    </row>
    <row r="70" ht="17.25" customHeight="1" spans="1:4">
      <c r="A70" s="111" t="s">
        <v>1341</v>
      </c>
      <c r="B70" s="109">
        <v>218</v>
      </c>
      <c r="C70" s="109" t="s">
        <v>1123</v>
      </c>
      <c r="D70" s="109">
        <v>42727</v>
      </c>
    </row>
    <row r="71" ht="17.25" customHeight="1" spans="1:4">
      <c r="A71" s="111" t="s">
        <v>1342</v>
      </c>
      <c r="B71" s="109">
        <v>10144</v>
      </c>
      <c r="C71" s="109" t="s">
        <v>1123</v>
      </c>
      <c r="D71" s="109">
        <v>42727</v>
      </c>
    </row>
    <row r="72" ht="17.25" customHeight="1" spans="1:4">
      <c r="A72" s="111" t="s">
        <v>1343</v>
      </c>
      <c r="B72" s="109">
        <v>1974</v>
      </c>
      <c r="C72" s="109" t="s">
        <v>1126</v>
      </c>
      <c r="D72" s="109">
        <v>42691</v>
      </c>
    </row>
    <row r="73" ht="17.25" customHeight="1" spans="1:4">
      <c r="A73" s="111" t="s">
        <v>1344</v>
      </c>
      <c r="B73" s="109">
        <v>299</v>
      </c>
      <c r="C73" s="109" t="s">
        <v>1128</v>
      </c>
      <c r="D73" s="109">
        <v>42691</v>
      </c>
    </row>
    <row r="74" ht="17.25" customHeight="1" spans="1:4">
      <c r="A74" s="111" t="s">
        <v>1345</v>
      </c>
      <c r="B74" s="109">
        <v>295</v>
      </c>
      <c r="C74" s="109" t="s">
        <v>1130</v>
      </c>
      <c r="D74" s="109">
        <v>42691</v>
      </c>
    </row>
    <row r="75" ht="17.25" customHeight="1" spans="1:4">
      <c r="A75" s="111" t="s">
        <v>1346</v>
      </c>
      <c r="B75" s="109">
        <v>11448</v>
      </c>
      <c r="C75" s="109" t="s">
        <v>1133</v>
      </c>
      <c r="D75" s="109">
        <v>42705</v>
      </c>
    </row>
    <row r="76" ht="17.25" customHeight="1" spans="1:4">
      <c r="A76" s="111" t="s">
        <v>1347</v>
      </c>
      <c r="B76" s="109">
        <v>624</v>
      </c>
      <c r="C76" s="109" t="s">
        <v>1135</v>
      </c>
      <c r="D76" s="109">
        <v>42702</v>
      </c>
    </row>
    <row r="77" ht="17.25" customHeight="1" spans="1:4">
      <c r="A77" s="111" t="s">
        <v>1348</v>
      </c>
      <c r="B77" s="109">
        <v>3080</v>
      </c>
      <c r="C77" s="109" t="s">
        <v>1137</v>
      </c>
      <c r="D77" s="109">
        <v>42705</v>
      </c>
    </row>
    <row r="78" ht="17.25" customHeight="1" spans="1:4">
      <c r="A78" s="111" t="s">
        <v>1349</v>
      </c>
      <c r="B78" s="109">
        <v>15728</v>
      </c>
      <c r="C78" s="109" t="s">
        <v>1139</v>
      </c>
      <c r="D78" s="109">
        <v>42709</v>
      </c>
    </row>
    <row r="79" ht="17.25" customHeight="1" spans="1:4">
      <c r="A79" s="111" t="s">
        <v>1350</v>
      </c>
      <c r="B79" s="109">
        <v>3736</v>
      </c>
      <c r="C79" s="109" t="s">
        <v>1141</v>
      </c>
      <c r="D79" s="109">
        <v>42705</v>
      </c>
    </row>
    <row r="80" ht="17.25" customHeight="1" spans="1:4">
      <c r="A80" s="111" t="s">
        <v>1351</v>
      </c>
      <c r="B80" s="109">
        <v>4009</v>
      </c>
      <c r="C80" s="109" t="s">
        <v>1143</v>
      </c>
      <c r="D80" s="109">
        <v>42695</v>
      </c>
    </row>
    <row r="81" ht="17.25" customHeight="1" spans="1:4">
      <c r="A81" s="111" t="s">
        <v>1352</v>
      </c>
      <c r="B81" s="109">
        <v>3193</v>
      </c>
      <c r="C81" s="109" t="s">
        <v>1145</v>
      </c>
      <c r="D81" s="109">
        <v>42695</v>
      </c>
    </row>
    <row r="82" ht="17.25" customHeight="1" spans="1:4">
      <c r="A82" s="111" t="s">
        <v>1353</v>
      </c>
      <c r="B82" s="109">
        <v>24735</v>
      </c>
      <c r="C82" s="109" t="s">
        <v>1147</v>
      </c>
      <c r="D82" s="109">
        <v>42705</v>
      </c>
    </row>
    <row r="83" ht="17.25" customHeight="1" spans="1:4">
      <c r="A83" s="111" t="s">
        <v>1354</v>
      </c>
      <c r="B83" s="109">
        <v>444</v>
      </c>
      <c r="C83" s="109" t="s">
        <v>1149</v>
      </c>
      <c r="D83" s="109">
        <v>42692</v>
      </c>
    </row>
    <row r="84" ht="17.25" customHeight="1" spans="1:4">
      <c r="A84" s="111" t="s">
        <v>1355</v>
      </c>
      <c r="B84" s="109">
        <v>11912</v>
      </c>
      <c r="C84" s="109" t="s">
        <v>966</v>
      </c>
      <c r="D84" s="109">
        <v>42732</v>
      </c>
    </row>
    <row r="85" ht="17.25" customHeight="1" spans="1:4">
      <c r="A85" s="111" t="s">
        <v>1356</v>
      </c>
      <c r="B85" s="109">
        <v>4596</v>
      </c>
      <c r="C85" s="109" t="s">
        <v>1153</v>
      </c>
      <c r="D85" s="109">
        <v>42721</v>
      </c>
    </row>
    <row r="86" ht="17.25" customHeight="1" spans="1:4">
      <c r="A86" s="111" t="s">
        <v>1357</v>
      </c>
      <c r="B86" s="109">
        <v>7918</v>
      </c>
      <c r="C86" s="109" t="s">
        <v>1155</v>
      </c>
      <c r="D86" s="109">
        <v>42710</v>
      </c>
    </row>
    <row r="87" ht="17.25" customHeight="1" spans="1:4">
      <c r="A87" s="111" t="s">
        <v>1358</v>
      </c>
      <c r="B87" s="109">
        <v>39012</v>
      </c>
      <c r="C87" s="109" t="s">
        <v>1159</v>
      </c>
      <c r="D87" s="109">
        <v>42705</v>
      </c>
    </row>
    <row r="88" ht="17.25" customHeight="1" spans="1:4">
      <c r="A88" s="111" t="s">
        <v>1359</v>
      </c>
      <c r="B88" s="109">
        <v>312469</v>
      </c>
      <c r="C88" s="109" t="s">
        <v>1161</v>
      </c>
      <c r="D88" s="109">
        <v>42733</v>
      </c>
    </row>
    <row r="89" ht="17.25" customHeight="1" spans="1:4">
      <c r="A89" s="111" t="s">
        <v>1360</v>
      </c>
      <c r="B89" s="109">
        <v>93</v>
      </c>
      <c r="C89" s="109" t="s">
        <v>1163</v>
      </c>
      <c r="D89" s="109">
        <v>42691</v>
      </c>
    </row>
    <row r="90" ht="17.25" customHeight="1" spans="1:4">
      <c r="A90" s="111" t="s">
        <v>1361</v>
      </c>
      <c r="B90" s="109">
        <v>13071</v>
      </c>
      <c r="C90" s="109" t="s">
        <v>1165</v>
      </c>
      <c r="D90" s="109">
        <v>42713</v>
      </c>
    </row>
    <row r="91" ht="17.25" customHeight="1" spans="1:4">
      <c r="A91" s="111" t="s">
        <v>1362</v>
      </c>
      <c r="B91" s="109">
        <v>158754</v>
      </c>
      <c r="C91" s="109" t="s">
        <v>1167</v>
      </c>
      <c r="D91" s="109">
        <v>42724</v>
      </c>
    </row>
    <row r="92" ht="17.25" customHeight="1" spans="1:4">
      <c r="A92" s="111" t="s">
        <v>1363</v>
      </c>
      <c r="B92" s="109">
        <v>90117</v>
      </c>
      <c r="C92" s="109" t="s">
        <v>1169</v>
      </c>
      <c r="D92" s="109">
        <v>42715</v>
      </c>
    </row>
    <row r="93" ht="17.25" customHeight="1" spans="1:4">
      <c r="A93" s="111" t="s">
        <v>1364</v>
      </c>
      <c r="B93" s="109">
        <v>1199</v>
      </c>
      <c r="C93" s="109" t="s">
        <v>1171</v>
      </c>
      <c r="D93" s="109">
        <v>42709</v>
      </c>
    </row>
    <row r="94" ht="17.25" customHeight="1" spans="1:4">
      <c r="A94" s="111" t="s">
        <v>1365</v>
      </c>
      <c r="B94" s="109">
        <v>30000</v>
      </c>
      <c r="C94" s="109" t="s">
        <v>1174</v>
      </c>
      <c r="D94" s="109">
        <v>42684</v>
      </c>
    </row>
    <row r="95" ht="17.25" customHeight="1" spans="1:4">
      <c r="A95" s="111" t="s">
        <v>1366</v>
      </c>
      <c r="B95" s="109">
        <v>522300</v>
      </c>
      <c r="C95" s="109" t="s">
        <v>1177</v>
      </c>
      <c r="D95" s="109">
        <v>42695</v>
      </c>
    </row>
    <row r="96" ht="17.25" customHeight="1" spans="1:4">
      <c r="A96" s="111" t="s">
        <v>1367</v>
      </c>
      <c r="B96" s="109">
        <v>827015</v>
      </c>
      <c r="C96" s="109" t="s">
        <v>1177</v>
      </c>
      <c r="D96" s="109">
        <v>42695</v>
      </c>
    </row>
    <row r="97" ht="17.25" customHeight="1" spans="1:4">
      <c r="A97" s="111" t="s">
        <v>1368</v>
      </c>
      <c r="B97" s="109">
        <v>31500</v>
      </c>
      <c r="C97" s="109" t="s">
        <v>1181</v>
      </c>
      <c r="D97" s="109">
        <v>42689</v>
      </c>
    </row>
    <row r="98" ht="17.25" customHeight="1" spans="1:4">
      <c r="A98" s="111" t="s">
        <v>1369</v>
      </c>
      <c r="B98" s="109">
        <v>6866</v>
      </c>
      <c r="C98" s="109" t="s">
        <v>1184</v>
      </c>
      <c r="D98" s="109">
        <v>42705</v>
      </c>
    </row>
    <row r="99" ht="17.25" customHeight="1" spans="1:4">
      <c r="A99" s="111" t="s">
        <v>1370</v>
      </c>
      <c r="B99" s="109">
        <v>5278</v>
      </c>
      <c r="C99" s="109" t="s">
        <v>1190</v>
      </c>
      <c r="D99" s="109">
        <v>42705</v>
      </c>
    </row>
    <row r="100" ht="17.25" customHeight="1" spans="1:4">
      <c r="A100" s="111" t="s">
        <v>1371</v>
      </c>
      <c r="B100" s="109">
        <v>43558</v>
      </c>
      <c r="C100" s="109" t="s">
        <v>1192</v>
      </c>
      <c r="D100" s="109">
        <v>42695</v>
      </c>
    </row>
    <row r="101" ht="17.25" customHeight="1" spans="1:4">
      <c r="A101" s="111" t="s">
        <v>1372</v>
      </c>
      <c r="B101" s="109">
        <v>2371</v>
      </c>
      <c r="C101" s="109" t="s">
        <v>1195</v>
      </c>
      <c r="D101" s="109">
        <v>42710</v>
      </c>
    </row>
    <row r="102" ht="17.25" customHeight="1" spans="1:4">
      <c r="A102" s="111" t="s">
        <v>1373</v>
      </c>
      <c r="B102" s="109">
        <f>SUM(B103:B108)</f>
        <v>2429</v>
      </c>
      <c r="C102" s="109"/>
      <c r="D102" s="109"/>
    </row>
    <row r="103" ht="17.25" customHeight="1" spans="1:4">
      <c r="A103" s="111" t="s">
        <v>1198</v>
      </c>
      <c r="B103" s="109">
        <v>223</v>
      </c>
      <c r="C103" s="109" t="s">
        <v>1199</v>
      </c>
      <c r="D103" s="109">
        <v>42677</v>
      </c>
    </row>
    <row r="104" ht="17.25" customHeight="1" spans="1:4">
      <c r="A104" s="111" t="s">
        <v>1200</v>
      </c>
      <c r="B104" s="109">
        <v>392</v>
      </c>
      <c r="C104" s="109" t="s">
        <v>1201</v>
      </c>
      <c r="D104" s="109">
        <v>42681</v>
      </c>
    </row>
    <row r="105" ht="17.25" customHeight="1" spans="1:4">
      <c r="A105" s="111" t="s">
        <v>1202</v>
      </c>
      <c r="B105" s="109">
        <v>48</v>
      </c>
      <c r="C105" s="109" t="s">
        <v>1203</v>
      </c>
      <c r="D105" s="109">
        <v>42691</v>
      </c>
    </row>
    <row r="106" ht="17.25" customHeight="1" spans="1:4">
      <c r="A106" s="111" t="s">
        <v>1204</v>
      </c>
      <c r="B106" s="109">
        <v>636</v>
      </c>
      <c r="C106" s="109" t="s">
        <v>1205</v>
      </c>
      <c r="D106" s="109">
        <v>42691</v>
      </c>
    </row>
    <row r="107" ht="17.25" customHeight="1" spans="1:4">
      <c r="A107" s="111" t="s">
        <v>1206</v>
      </c>
      <c r="B107" s="109">
        <v>46</v>
      </c>
      <c r="C107" s="109" t="s">
        <v>1207</v>
      </c>
      <c r="D107" s="109">
        <v>42691</v>
      </c>
    </row>
    <row r="108" ht="17.25" customHeight="1" spans="1:4">
      <c r="A108" s="111" t="s">
        <v>1208</v>
      </c>
      <c r="B108" s="109">
        <v>1084</v>
      </c>
      <c r="C108" s="109" t="s">
        <v>1209</v>
      </c>
      <c r="D108" s="109">
        <v>42723</v>
      </c>
    </row>
    <row r="109" ht="17.25" customHeight="1" spans="1:4">
      <c r="A109" s="111" t="s">
        <v>1374</v>
      </c>
      <c r="B109" s="109">
        <f>SUM(B110,B115)</f>
        <v>3544406</v>
      </c>
      <c r="C109" s="109"/>
      <c r="D109" s="109"/>
    </row>
    <row r="110" ht="17.25" customHeight="1" spans="1:4">
      <c r="A110" s="111" t="s">
        <v>1375</v>
      </c>
      <c r="B110" s="109">
        <f>SUM(B111:B114)</f>
        <v>602729</v>
      </c>
      <c r="C110" s="109"/>
      <c r="D110" s="109"/>
    </row>
    <row r="111" ht="17.25" customHeight="1" spans="1:4">
      <c r="A111" s="111" t="s">
        <v>1376</v>
      </c>
      <c r="B111" s="109">
        <v>9295</v>
      </c>
      <c r="C111" s="109"/>
      <c r="D111" s="109" t="s">
        <v>889</v>
      </c>
    </row>
    <row r="112" ht="17.25" customHeight="1" spans="1:4">
      <c r="A112" s="111" t="s">
        <v>1377</v>
      </c>
      <c r="B112" s="109">
        <v>38500</v>
      </c>
      <c r="C112" s="109" t="s">
        <v>891</v>
      </c>
      <c r="D112" s="109" t="s">
        <v>889</v>
      </c>
    </row>
    <row r="113" ht="17.25" customHeight="1" spans="1:4">
      <c r="A113" s="111" t="s">
        <v>1378</v>
      </c>
      <c r="B113" s="109">
        <v>539434</v>
      </c>
      <c r="C113" s="109"/>
      <c r="D113" s="109" t="s">
        <v>893</v>
      </c>
    </row>
    <row r="114" ht="17.25" customHeight="1" spans="1:4">
      <c r="A114" s="111" t="s">
        <v>1379</v>
      </c>
      <c r="B114" s="109">
        <v>15500</v>
      </c>
      <c r="C114" s="109" t="s">
        <v>896</v>
      </c>
      <c r="D114" s="109" t="s">
        <v>889</v>
      </c>
    </row>
    <row r="115" ht="17.25" customHeight="1" spans="1:4">
      <c r="A115" s="111" t="s">
        <v>390</v>
      </c>
      <c r="B115" s="109">
        <f>SUM(B116:B117,B131:B132)</f>
        <v>2941677</v>
      </c>
      <c r="C115" s="109"/>
      <c r="D115" s="109"/>
    </row>
    <row r="116" ht="17.25" customHeight="1" spans="1:4">
      <c r="A116" s="111" t="s">
        <v>1380</v>
      </c>
      <c r="B116" s="109">
        <v>958023</v>
      </c>
      <c r="C116" s="109" t="s">
        <v>931</v>
      </c>
      <c r="D116" s="109" t="s">
        <v>889</v>
      </c>
    </row>
    <row r="117" ht="17.25" customHeight="1" spans="1:4">
      <c r="A117" s="111" t="s">
        <v>1381</v>
      </c>
      <c r="B117" s="109">
        <f>SUM(B118:B130)</f>
        <v>663326</v>
      </c>
      <c r="C117" s="109"/>
      <c r="D117" s="109"/>
    </row>
    <row r="118" ht="17.25" customHeight="1" spans="1:4">
      <c r="A118" s="111" t="s">
        <v>901</v>
      </c>
      <c r="B118" s="109">
        <v>194741</v>
      </c>
      <c r="C118" s="109"/>
      <c r="D118" s="109" t="s">
        <v>893</v>
      </c>
    </row>
    <row r="119" ht="17.25" customHeight="1" spans="1:4">
      <c r="A119" s="111" t="s">
        <v>1382</v>
      </c>
      <c r="B119" s="109">
        <v>9136</v>
      </c>
      <c r="C119" s="109" t="s">
        <v>1383</v>
      </c>
      <c r="D119" s="109" t="s">
        <v>889</v>
      </c>
    </row>
    <row r="120" ht="17.25" customHeight="1" spans="1:4">
      <c r="A120" s="111" t="s">
        <v>1384</v>
      </c>
      <c r="B120" s="109">
        <v>51</v>
      </c>
      <c r="C120" s="109" t="s">
        <v>1385</v>
      </c>
      <c r="D120" s="109" t="s">
        <v>889</v>
      </c>
    </row>
    <row r="121" ht="17.25" customHeight="1" spans="1:4">
      <c r="A121" s="111" t="s">
        <v>1386</v>
      </c>
      <c r="B121" s="109">
        <v>107</v>
      </c>
      <c r="C121" s="109" t="s">
        <v>922</v>
      </c>
      <c r="D121" s="109" t="s">
        <v>889</v>
      </c>
    </row>
    <row r="122" ht="17.25" customHeight="1" spans="1:4">
      <c r="A122" s="111" t="s">
        <v>1387</v>
      </c>
      <c r="B122" s="109">
        <v>200000</v>
      </c>
      <c r="C122" s="109" t="s">
        <v>931</v>
      </c>
      <c r="D122" s="109" t="s">
        <v>889</v>
      </c>
    </row>
    <row r="123" ht="17.25" customHeight="1" spans="1:4">
      <c r="A123" s="111" t="s">
        <v>1388</v>
      </c>
      <c r="B123" s="109">
        <v>39959</v>
      </c>
      <c r="C123" s="109" t="s">
        <v>928</v>
      </c>
      <c r="D123" s="109" t="s">
        <v>889</v>
      </c>
    </row>
    <row r="124" ht="17.25" customHeight="1" spans="1:4">
      <c r="A124" s="111" t="s">
        <v>1389</v>
      </c>
      <c r="B124" s="109">
        <v>18078</v>
      </c>
      <c r="C124" s="109" t="s">
        <v>931</v>
      </c>
      <c r="D124" s="109" t="s">
        <v>889</v>
      </c>
    </row>
    <row r="125" ht="17.25" customHeight="1" spans="1:4">
      <c r="A125" s="111" t="s">
        <v>1390</v>
      </c>
      <c r="B125" s="109">
        <v>37933</v>
      </c>
      <c r="C125" s="109" t="s">
        <v>931</v>
      </c>
      <c r="D125" s="109" t="s">
        <v>889</v>
      </c>
    </row>
    <row r="126" ht="17.25" customHeight="1" spans="1:4">
      <c r="A126" s="111" t="s">
        <v>1391</v>
      </c>
      <c r="B126" s="109">
        <v>18728</v>
      </c>
      <c r="C126" s="109" t="s">
        <v>931</v>
      </c>
      <c r="D126" s="109" t="s">
        <v>889</v>
      </c>
    </row>
    <row r="127" ht="17.25" customHeight="1" spans="1:4">
      <c r="A127" s="111" t="s">
        <v>1392</v>
      </c>
      <c r="B127" s="109">
        <v>6767</v>
      </c>
      <c r="C127" s="109" t="s">
        <v>936</v>
      </c>
      <c r="D127" s="109" t="s">
        <v>889</v>
      </c>
    </row>
    <row r="128" ht="17.25" customHeight="1" spans="1:4">
      <c r="A128" s="111" t="s">
        <v>1393</v>
      </c>
      <c r="B128" s="109">
        <v>122810</v>
      </c>
      <c r="C128" s="109" t="s">
        <v>931</v>
      </c>
      <c r="D128" s="109" t="s">
        <v>889</v>
      </c>
    </row>
    <row r="129" ht="17.25" customHeight="1" spans="1:4">
      <c r="A129" s="111" t="s">
        <v>1394</v>
      </c>
      <c r="B129" s="109">
        <v>16</v>
      </c>
      <c r="C129" s="109" t="s">
        <v>940</v>
      </c>
      <c r="D129" s="109" t="s">
        <v>889</v>
      </c>
    </row>
    <row r="130" ht="17.25" customHeight="1" spans="1:4">
      <c r="A130" s="111" t="s">
        <v>1395</v>
      </c>
      <c r="B130" s="109">
        <v>15000</v>
      </c>
      <c r="C130" s="109"/>
      <c r="D130" s="109" t="s">
        <v>893</v>
      </c>
    </row>
    <row r="131" ht="17.25" customHeight="1" spans="1:4">
      <c r="A131" s="111" t="s">
        <v>1396</v>
      </c>
      <c r="B131" s="109">
        <v>8992</v>
      </c>
      <c r="C131" s="109"/>
      <c r="D131" s="109" t="s">
        <v>889</v>
      </c>
    </row>
    <row r="132" ht="17.25" customHeight="1" spans="1:4">
      <c r="A132" s="111" t="s">
        <v>1397</v>
      </c>
      <c r="B132" s="109">
        <f>SUM(B133:B175)</f>
        <v>1311336</v>
      </c>
      <c r="C132" s="109"/>
      <c r="D132" s="109"/>
    </row>
    <row r="133" ht="17.25" customHeight="1" spans="1:4">
      <c r="A133" s="111" t="s">
        <v>978</v>
      </c>
      <c r="B133" s="109">
        <v>14574</v>
      </c>
      <c r="C133" s="109" t="s">
        <v>979</v>
      </c>
      <c r="D133" s="109" t="s">
        <v>889</v>
      </c>
    </row>
    <row r="134" ht="17.25" customHeight="1" spans="1:4">
      <c r="A134" s="111" t="s">
        <v>980</v>
      </c>
      <c r="B134" s="109">
        <v>4230</v>
      </c>
      <c r="C134" s="109" t="s">
        <v>981</v>
      </c>
      <c r="D134" s="109" t="s">
        <v>889</v>
      </c>
    </row>
    <row r="135" ht="17.25" customHeight="1" spans="1:4">
      <c r="A135" s="111" t="s">
        <v>982</v>
      </c>
      <c r="B135" s="109">
        <v>1125</v>
      </c>
      <c r="C135" s="109" t="s">
        <v>983</v>
      </c>
      <c r="D135" s="109" t="s">
        <v>889</v>
      </c>
    </row>
    <row r="136" ht="17.25" customHeight="1" spans="1:4">
      <c r="A136" s="111" t="s">
        <v>984</v>
      </c>
      <c r="B136" s="109">
        <v>2600</v>
      </c>
      <c r="C136" s="109" t="s">
        <v>985</v>
      </c>
      <c r="D136" s="109" t="s">
        <v>889</v>
      </c>
    </row>
    <row r="137" ht="17.25" customHeight="1" spans="1:4">
      <c r="A137" s="111" t="s">
        <v>986</v>
      </c>
      <c r="B137" s="109">
        <v>9500</v>
      </c>
      <c r="C137" s="109" t="s">
        <v>1398</v>
      </c>
      <c r="D137" s="109" t="s">
        <v>889</v>
      </c>
    </row>
    <row r="138" ht="17.25" customHeight="1" spans="1:4">
      <c r="A138" s="111" t="s">
        <v>989</v>
      </c>
      <c r="B138" s="109">
        <v>9310</v>
      </c>
      <c r="C138" s="109" t="s">
        <v>1398</v>
      </c>
      <c r="D138" s="109" t="s">
        <v>889</v>
      </c>
    </row>
    <row r="139" ht="17.25" customHeight="1" spans="1:4">
      <c r="A139" s="111" t="s">
        <v>991</v>
      </c>
      <c r="B139" s="109">
        <v>500</v>
      </c>
      <c r="C139" s="109" t="s">
        <v>1398</v>
      </c>
      <c r="D139" s="109" t="s">
        <v>889</v>
      </c>
    </row>
    <row r="140" ht="17.25" customHeight="1" spans="1:4">
      <c r="A140" s="111" t="s">
        <v>992</v>
      </c>
      <c r="B140" s="109">
        <v>27</v>
      </c>
      <c r="C140" s="109" t="s">
        <v>993</v>
      </c>
      <c r="D140" s="109" t="s">
        <v>889</v>
      </c>
    </row>
    <row r="141" ht="17.25" customHeight="1" spans="1:4">
      <c r="A141" s="111" t="s">
        <v>994</v>
      </c>
      <c r="B141" s="109">
        <v>300</v>
      </c>
      <c r="C141" s="109" t="s">
        <v>995</v>
      </c>
      <c r="D141" s="109" t="s">
        <v>889</v>
      </c>
    </row>
    <row r="142" ht="17.25" customHeight="1" spans="1:4">
      <c r="A142" s="111" t="s">
        <v>996</v>
      </c>
      <c r="B142" s="109">
        <v>6</v>
      </c>
      <c r="C142" s="109" t="s">
        <v>997</v>
      </c>
      <c r="D142" s="109" t="s">
        <v>889</v>
      </c>
    </row>
    <row r="143" ht="17.25" customHeight="1" spans="1:4">
      <c r="A143" s="111" t="s">
        <v>998</v>
      </c>
      <c r="B143" s="109">
        <v>100</v>
      </c>
      <c r="C143" s="109" t="s">
        <v>999</v>
      </c>
      <c r="D143" s="109" t="s">
        <v>889</v>
      </c>
    </row>
    <row r="144" ht="17.25" customHeight="1" spans="1:4">
      <c r="A144" s="111" t="s">
        <v>1000</v>
      </c>
      <c r="B144" s="109">
        <v>533</v>
      </c>
      <c r="C144" s="109" t="s">
        <v>1001</v>
      </c>
      <c r="D144" s="109" t="s">
        <v>889</v>
      </c>
    </row>
    <row r="145" ht="17.25" customHeight="1" spans="1:4">
      <c r="A145" s="111" t="s">
        <v>1002</v>
      </c>
      <c r="B145" s="109">
        <v>192</v>
      </c>
      <c r="C145" s="109" t="s">
        <v>1003</v>
      </c>
      <c r="D145" s="109" t="s">
        <v>889</v>
      </c>
    </row>
    <row r="146" ht="17.25" customHeight="1" spans="1:4">
      <c r="A146" s="111" t="s">
        <v>1004</v>
      </c>
      <c r="B146" s="109">
        <v>69</v>
      </c>
      <c r="C146" s="109" t="s">
        <v>1005</v>
      </c>
      <c r="D146" s="109" t="s">
        <v>889</v>
      </c>
    </row>
    <row r="147" ht="17.25" customHeight="1" spans="1:4">
      <c r="A147" s="111" t="s">
        <v>1006</v>
      </c>
      <c r="B147" s="109">
        <v>300</v>
      </c>
      <c r="C147" s="109" t="s">
        <v>1007</v>
      </c>
      <c r="D147" s="109" t="s">
        <v>889</v>
      </c>
    </row>
    <row r="148" ht="17.25" customHeight="1" spans="1:4">
      <c r="A148" s="111" t="s">
        <v>1008</v>
      </c>
      <c r="B148" s="109">
        <v>48</v>
      </c>
      <c r="C148" s="109" t="s">
        <v>1009</v>
      </c>
      <c r="D148" s="109" t="s">
        <v>889</v>
      </c>
    </row>
    <row r="149" ht="17.25" customHeight="1" spans="1:4">
      <c r="A149" s="111" t="s">
        <v>1011</v>
      </c>
      <c r="B149" s="109">
        <v>9054</v>
      </c>
      <c r="C149" s="109" t="s">
        <v>1012</v>
      </c>
      <c r="D149" s="109" t="s">
        <v>889</v>
      </c>
    </row>
    <row r="150" ht="17.25" customHeight="1" spans="1:4">
      <c r="A150" s="111" t="s">
        <v>1013</v>
      </c>
      <c r="B150" s="109">
        <v>1750</v>
      </c>
      <c r="C150" s="109" t="s">
        <v>1014</v>
      </c>
      <c r="D150" s="109" t="s">
        <v>889</v>
      </c>
    </row>
    <row r="151" ht="17.25" customHeight="1" spans="1:4">
      <c r="A151" s="111" t="s">
        <v>1016</v>
      </c>
      <c r="B151" s="109">
        <v>5521</v>
      </c>
      <c r="C151" s="109" t="s">
        <v>1017</v>
      </c>
      <c r="D151" s="109" t="s">
        <v>889</v>
      </c>
    </row>
    <row r="152" ht="17.25" customHeight="1" spans="1:4">
      <c r="A152" s="111" t="s">
        <v>1019</v>
      </c>
      <c r="B152" s="109">
        <v>682</v>
      </c>
      <c r="C152" s="109" t="s">
        <v>1020</v>
      </c>
      <c r="D152" s="109" t="s">
        <v>889</v>
      </c>
    </row>
    <row r="153" ht="17.25" customHeight="1" spans="1:4">
      <c r="A153" s="111" t="s">
        <v>1021</v>
      </c>
      <c r="B153" s="109">
        <v>402</v>
      </c>
      <c r="C153" s="109" t="s">
        <v>1022</v>
      </c>
      <c r="D153" s="109" t="s">
        <v>889</v>
      </c>
    </row>
    <row r="154" ht="17.25" customHeight="1" spans="1:4">
      <c r="A154" s="111" t="s">
        <v>1024</v>
      </c>
      <c r="B154" s="109">
        <v>70</v>
      </c>
      <c r="C154" s="109" t="s">
        <v>1014</v>
      </c>
      <c r="D154" s="109" t="s">
        <v>889</v>
      </c>
    </row>
    <row r="155" ht="17.25" customHeight="1" spans="1:4">
      <c r="A155" s="111" t="s">
        <v>1025</v>
      </c>
      <c r="B155" s="109">
        <v>1500</v>
      </c>
      <c r="C155" s="109" t="s">
        <v>1026</v>
      </c>
      <c r="D155" s="109" t="s">
        <v>889</v>
      </c>
    </row>
    <row r="156" ht="17.25" customHeight="1" spans="1:4">
      <c r="A156" s="111" t="s">
        <v>1028</v>
      </c>
      <c r="B156" s="109">
        <v>240</v>
      </c>
      <c r="C156" s="109"/>
      <c r="D156" s="109" t="s">
        <v>889</v>
      </c>
    </row>
    <row r="157" ht="17.25" customHeight="1" spans="1:4">
      <c r="A157" s="111" t="s">
        <v>1029</v>
      </c>
      <c r="B157" s="109">
        <v>1248</v>
      </c>
      <c r="C157" s="109" t="s">
        <v>1030</v>
      </c>
      <c r="D157" s="109" t="s">
        <v>889</v>
      </c>
    </row>
    <row r="158" ht="17.25" customHeight="1" spans="1:4">
      <c r="A158" s="111" t="s">
        <v>1031</v>
      </c>
      <c r="B158" s="109">
        <v>78</v>
      </c>
      <c r="C158" s="109"/>
      <c r="D158" s="109" t="s">
        <v>889</v>
      </c>
    </row>
    <row r="159" ht="17.25" customHeight="1" spans="1:4">
      <c r="A159" s="111" t="s">
        <v>1032</v>
      </c>
      <c r="B159" s="109">
        <v>-48</v>
      </c>
      <c r="C159" s="109"/>
      <c r="D159" s="109" t="s">
        <v>889</v>
      </c>
    </row>
    <row r="160" ht="17.25" customHeight="1" spans="1:4">
      <c r="A160" s="111" t="s">
        <v>1033</v>
      </c>
      <c r="B160" s="109">
        <v>112</v>
      </c>
      <c r="C160" s="109" t="s">
        <v>1034</v>
      </c>
      <c r="D160" s="109" t="s">
        <v>889</v>
      </c>
    </row>
    <row r="161" ht="17.25" customHeight="1" spans="1:4">
      <c r="A161" s="111" t="s">
        <v>1035</v>
      </c>
      <c r="B161" s="109">
        <v>80</v>
      </c>
      <c r="C161" s="109" t="s">
        <v>1036</v>
      </c>
      <c r="D161" s="109" t="s">
        <v>889</v>
      </c>
    </row>
    <row r="162" ht="17.25" customHeight="1" spans="1:4">
      <c r="A162" s="111" t="s">
        <v>1037</v>
      </c>
      <c r="B162" s="109">
        <v>15583</v>
      </c>
      <c r="C162" s="109" t="s">
        <v>1038</v>
      </c>
      <c r="D162" s="109" t="s">
        <v>889</v>
      </c>
    </row>
    <row r="163" ht="17.25" customHeight="1" spans="1:4">
      <c r="A163" s="111" t="s">
        <v>1040</v>
      </c>
      <c r="B163" s="109">
        <v>6767</v>
      </c>
      <c r="C163" s="109" t="s">
        <v>1041</v>
      </c>
      <c r="D163" s="109" t="s">
        <v>889</v>
      </c>
    </row>
    <row r="164" ht="17.25" customHeight="1" spans="1:4">
      <c r="A164" s="111" t="s">
        <v>1042</v>
      </c>
      <c r="B164" s="109">
        <v>2400</v>
      </c>
      <c r="C164" s="109" t="s">
        <v>1043</v>
      </c>
      <c r="D164" s="109" t="s">
        <v>889</v>
      </c>
    </row>
    <row r="165" ht="17.25" customHeight="1" spans="1:4">
      <c r="A165" s="111" t="s">
        <v>1045</v>
      </c>
      <c r="B165" s="109">
        <v>13840</v>
      </c>
      <c r="C165" s="109" t="s">
        <v>1038</v>
      </c>
      <c r="D165" s="109" t="s">
        <v>889</v>
      </c>
    </row>
    <row r="166" ht="17.25" customHeight="1" spans="1:4">
      <c r="A166" s="111" t="s">
        <v>1046</v>
      </c>
      <c r="B166" s="109">
        <v>4723</v>
      </c>
      <c r="C166" s="109" t="s">
        <v>1038</v>
      </c>
      <c r="D166" s="109" t="s">
        <v>889</v>
      </c>
    </row>
    <row r="167" ht="17.25" customHeight="1" spans="1:4">
      <c r="A167" s="111" t="s">
        <v>1047</v>
      </c>
      <c r="B167" s="109">
        <v>3758</v>
      </c>
      <c r="C167" s="109" t="s">
        <v>1048</v>
      </c>
      <c r="D167" s="109" t="s">
        <v>889</v>
      </c>
    </row>
    <row r="168" ht="17.25" customHeight="1" spans="1:4">
      <c r="A168" s="111" t="s">
        <v>1049</v>
      </c>
      <c r="B168" s="109">
        <v>26094</v>
      </c>
      <c r="C168" s="109" t="s">
        <v>1050</v>
      </c>
      <c r="D168" s="109" t="s">
        <v>889</v>
      </c>
    </row>
    <row r="169" ht="17.25" customHeight="1" spans="1:4">
      <c r="A169" s="111" t="s">
        <v>1052</v>
      </c>
      <c r="B169" s="109">
        <v>50</v>
      </c>
      <c r="C169" s="109" t="s">
        <v>1053</v>
      </c>
      <c r="D169" s="109" t="s">
        <v>889</v>
      </c>
    </row>
    <row r="170" ht="17.25" customHeight="1" spans="1:4">
      <c r="A170" s="111" t="s">
        <v>1054</v>
      </c>
      <c r="B170" s="109">
        <v>4709</v>
      </c>
      <c r="C170" s="109" t="s">
        <v>1055</v>
      </c>
      <c r="D170" s="109" t="s">
        <v>889</v>
      </c>
    </row>
    <row r="171" ht="17.25" customHeight="1" spans="1:4">
      <c r="A171" s="111" t="s">
        <v>1056</v>
      </c>
      <c r="B171" s="109">
        <v>570</v>
      </c>
      <c r="C171" s="109" t="s">
        <v>1057</v>
      </c>
      <c r="D171" s="109" t="s">
        <v>889</v>
      </c>
    </row>
    <row r="172" ht="17.25" customHeight="1" spans="1:4">
      <c r="A172" s="111" t="s">
        <v>1058</v>
      </c>
      <c r="B172" s="109">
        <v>1167759</v>
      </c>
      <c r="C172" s="109"/>
      <c r="D172" s="109" t="s">
        <v>889</v>
      </c>
    </row>
    <row r="173" ht="17.25" customHeight="1" spans="1:4">
      <c r="A173" s="111" t="s">
        <v>1059</v>
      </c>
      <c r="B173" s="109">
        <v>-2686</v>
      </c>
      <c r="C173" s="109" t="s">
        <v>1060</v>
      </c>
      <c r="D173" s="109" t="s">
        <v>889</v>
      </c>
    </row>
    <row r="174" ht="17.25" customHeight="1" spans="1:4">
      <c r="A174" s="111" t="s">
        <v>1399</v>
      </c>
      <c r="B174" s="109">
        <v>168</v>
      </c>
      <c r="C174" s="109"/>
      <c r="D174" s="109" t="s">
        <v>893</v>
      </c>
    </row>
    <row r="175" ht="17.25" customHeight="1" spans="1:4">
      <c r="A175" s="111" t="s">
        <v>1400</v>
      </c>
      <c r="B175" s="109">
        <v>3498</v>
      </c>
      <c r="C175" s="109"/>
      <c r="D175" s="109" t="s">
        <v>893</v>
      </c>
    </row>
  </sheetData>
  <autoFilter ref="A4:D175">
    <extLst/>
  </autoFilter>
  <mergeCells count="1">
    <mergeCell ref="A2:D2"/>
  </mergeCells>
  <printOptions horizontalCentered="1"/>
  <pageMargins left="0.707638888888889" right="0.707638888888889" top="0.747916666666667" bottom="0.747916666666667" header="0.313888888888889" footer="0.313888888888889"/>
  <pageSetup paperSize="9" firstPageNumber="4294963191" orientation="landscape" useFirstPageNumber="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8"/>
  <sheetViews>
    <sheetView workbookViewId="0">
      <pane xSplit="1" ySplit="5" topLeftCell="B6" activePane="bottomRight" state="frozen"/>
      <selection/>
      <selection pane="topRight"/>
      <selection pane="bottomLeft"/>
      <selection pane="bottomRight" activeCell="H8" sqref="H8"/>
    </sheetView>
  </sheetViews>
  <sheetFormatPr defaultColWidth="9" defaultRowHeight="14.25" customHeight="1"/>
  <cols>
    <col min="1" max="1" width="36.9" customWidth="1"/>
    <col min="2" max="2" width="18.1" hidden="1" customWidth="1"/>
    <col min="3" max="3" width="18.1" customWidth="1"/>
    <col min="4" max="12" width="14.1" customWidth="1"/>
  </cols>
  <sheetData>
    <row r="1" spans="1:1">
      <c r="A1" t="s">
        <v>1401</v>
      </c>
    </row>
    <row r="2" ht="32.25" customHeight="1" spans="1:12">
      <c r="A2" s="108" t="s">
        <v>1402</v>
      </c>
      <c r="B2" s="108"/>
      <c r="C2" s="108"/>
      <c r="D2" s="108"/>
      <c r="E2" s="108"/>
      <c r="F2" s="108"/>
      <c r="G2" s="108"/>
      <c r="H2" s="108"/>
      <c r="I2" s="108"/>
      <c r="J2" s="108"/>
      <c r="K2" s="108"/>
      <c r="L2" s="108"/>
    </row>
    <row r="3" spans="12:12">
      <c r="L3" t="s">
        <v>109</v>
      </c>
    </row>
    <row r="4" ht="21.75" customHeight="1" spans="1:12">
      <c r="A4" s="109" t="s">
        <v>284</v>
      </c>
      <c r="B4" s="109" t="s">
        <v>1403</v>
      </c>
      <c r="C4" s="109" t="s">
        <v>810</v>
      </c>
      <c r="D4" s="109" t="s">
        <v>626</v>
      </c>
      <c r="E4" s="109" t="s">
        <v>1404</v>
      </c>
      <c r="F4" s="109"/>
      <c r="G4" s="109"/>
      <c r="H4" s="109"/>
      <c r="I4" s="109" t="s">
        <v>1405</v>
      </c>
      <c r="J4" s="109"/>
      <c r="K4" s="109"/>
      <c r="L4" s="109"/>
    </row>
    <row r="5" ht="21.75" customHeight="1" spans="1:12">
      <c r="A5" s="109"/>
      <c r="B5" s="109"/>
      <c r="C5" s="109"/>
      <c r="D5" s="109"/>
      <c r="E5" s="109" t="s">
        <v>143</v>
      </c>
      <c r="F5" s="109" t="s">
        <v>879</v>
      </c>
      <c r="G5" s="109" t="s">
        <v>880</v>
      </c>
      <c r="H5" s="109" t="s">
        <v>881</v>
      </c>
      <c r="I5" s="109" t="s">
        <v>1406</v>
      </c>
      <c r="J5" s="109" t="s">
        <v>1407</v>
      </c>
      <c r="K5" s="109" t="s">
        <v>1408</v>
      </c>
      <c r="L5" s="109" t="s">
        <v>1409</v>
      </c>
    </row>
    <row r="6" ht="21.75" customHeight="1" spans="1:12">
      <c r="A6" s="109" t="s">
        <v>626</v>
      </c>
      <c r="B6" s="109"/>
      <c r="C6" s="109"/>
      <c r="D6" s="109">
        <f t="shared" ref="D6" si="0">D7+D92</f>
        <v>3312721.61</v>
      </c>
      <c r="E6" s="109">
        <f t="shared" ref="E6:K6" si="1">E7+E92</f>
        <v>1789330.57</v>
      </c>
      <c r="F6" s="109">
        <f t="shared" si="1"/>
        <v>1679266.61</v>
      </c>
      <c r="G6" s="109">
        <f t="shared" si="1"/>
        <v>8500</v>
      </c>
      <c r="H6" s="109">
        <f t="shared" si="1"/>
        <v>101563.96</v>
      </c>
      <c r="I6" s="109">
        <f t="shared" si="1"/>
        <v>1523391.04</v>
      </c>
      <c r="J6" s="109">
        <f t="shared" si="1"/>
        <v>1373185</v>
      </c>
      <c r="K6" s="109">
        <f t="shared" si="1"/>
        <v>150206.04</v>
      </c>
      <c r="L6" s="109">
        <f t="shared" ref="L6:L8" si="2">J6/I6</f>
        <v>0.901400207789065</v>
      </c>
    </row>
    <row r="7" ht="21.75" customHeight="1" spans="1:12">
      <c r="A7" s="109" t="s">
        <v>886</v>
      </c>
      <c r="B7" s="109"/>
      <c r="C7" s="109"/>
      <c r="D7" s="109">
        <f t="shared" ref="D7" si="3">D8+D35</f>
        <v>3310292.61</v>
      </c>
      <c r="E7" s="109">
        <f t="shared" ref="E7:K7" si="4">E8+E35</f>
        <v>1788431.57</v>
      </c>
      <c r="F7" s="109">
        <f t="shared" si="4"/>
        <v>1679266.61</v>
      </c>
      <c r="G7" s="109">
        <f t="shared" si="4"/>
        <v>8500</v>
      </c>
      <c r="H7" s="109">
        <f t="shared" si="4"/>
        <v>100664.96</v>
      </c>
      <c r="I7" s="109">
        <f t="shared" si="4"/>
        <v>1521861.04</v>
      </c>
      <c r="J7" s="109">
        <f t="shared" si="4"/>
        <v>1372100.68</v>
      </c>
      <c r="K7" s="109">
        <f t="shared" si="4"/>
        <v>149760.36</v>
      </c>
      <c r="L7" s="109">
        <f t="shared" si="2"/>
        <v>0.901593932649725</v>
      </c>
    </row>
    <row r="8" ht="21.75" customHeight="1" spans="1:12">
      <c r="A8" s="109" t="s">
        <v>1410</v>
      </c>
      <c r="B8" s="109"/>
      <c r="C8" s="109"/>
      <c r="D8" s="109">
        <f t="shared" ref="D8" si="5">SUM(D9:D34)</f>
        <v>654384</v>
      </c>
      <c r="E8" s="109">
        <f t="shared" ref="E8:K8" si="6">SUM(E9:E34)</f>
        <v>100556.96</v>
      </c>
      <c r="F8" s="109">
        <f t="shared" si="6"/>
        <v>70611</v>
      </c>
      <c r="G8" s="109">
        <f t="shared" si="6"/>
        <v>8500</v>
      </c>
      <c r="H8" s="109">
        <f t="shared" si="6"/>
        <v>21445.96</v>
      </c>
      <c r="I8" s="109">
        <f t="shared" si="6"/>
        <v>553827.04</v>
      </c>
      <c r="J8" s="109">
        <f t="shared" si="6"/>
        <v>535415.31</v>
      </c>
      <c r="K8" s="109">
        <f t="shared" si="6"/>
        <v>18411.73</v>
      </c>
      <c r="L8" s="109">
        <f t="shared" si="2"/>
        <v>0.966755451304797</v>
      </c>
    </row>
    <row r="9" ht="21.75" customHeight="1" spans="1:12">
      <c r="A9" s="109" t="s">
        <v>1411</v>
      </c>
      <c r="B9" s="109" t="s">
        <v>1412</v>
      </c>
      <c r="C9" s="109" t="s">
        <v>903</v>
      </c>
      <c r="D9" s="109">
        <v>4500</v>
      </c>
      <c r="E9" s="109">
        <f t="shared" ref="E9" si="7">SUM(F9:H9)</f>
        <v>4500</v>
      </c>
      <c r="F9" s="109"/>
      <c r="G9" s="109">
        <v>4500</v>
      </c>
      <c r="H9" s="109"/>
      <c r="I9" s="109">
        <f t="shared" ref="I9" si="8">D9-E9</f>
        <v>0</v>
      </c>
      <c r="J9" s="109"/>
      <c r="K9" s="109">
        <f t="shared" ref="K9" si="9">I9-J9</f>
        <v>0</v>
      </c>
      <c r="L9" s="109"/>
    </row>
    <row r="10" ht="21.75" customHeight="1" spans="1:12">
      <c r="A10" s="109" t="s">
        <v>1413</v>
      </c>
      <c r="B10" s="109" t="s">
        <v>1412</v>
      </c>
      <c r="C10" s="109" t="s">
        <v>906</v>
      </c>
      <c r="D10" s="109">
        <v>430</v>
      </c>
      <c r="E10" s="109">
        <f t="shared" ref="E10:E34" si="10">SUM(F10:H10)</f>
        <v>430</v>
      </c>
      <c r="F10" s="109"/>
      <c r="G10" s="109"/>
      <c r="H10" s="109">
        <v>430</v>
      </c>
      <c r="I10" s="109">
        <f t="shared" ref="I10:I34" si="11">D10-E10</f>
        <v>0</v>
      </c>
      <c r="J10" s="109"/>
      <c r="K10" s="109">
        <f t="shared" ref="K10:K34" si="12">I10-J10</f>
        <v>0</v>
      </c>
      <c r="L10" s="109"/>
    </row>
    <row r="11" ht="21.75" customHeight="1" spans="1:12">
      <c r="A11" s="109" t="s">
        <v>1414</v>
      </c>
      <c r="B11" s="109" t="s">
        <v>1412</v>
      </c>
      <c r="C11" s="109" t="s">
        <v>908</v>
      </c>
      <c r="D11" s="109">
        <v>472</v>
      </c>
      <c r="E11" s="109">
        <f t="shared" si="10"/>
        <v>184</v>
      </c>
      <c r="F11" s="109"/>
      <c r="G11" s="109"/>
      <c r="H11" s="109">
        <v>184</v>
      </c>
      <c r="I11" s="109">
        <f t="shared" si="11"/>
        <v>288</v>
      </c>
      <c r="J11" s="109">
        <v>288</v>
      </c>
      <c r="K11" s="109">
        <f t="shared" si="12"/>
        <v>0</v>
      </c>
      <c r="L11" s="109"/>
    </row>
    <row r="12" ht="21.75" customHeight="1" spans="1:12">
      <c r="A12" s="109" t="s">
        <v>1415</v>
      </c>
      <c r="B12" s="109" t="s">
        <v>1412</v>
      </c>
      <c r="C12" s="109" t="s">
        <v>910</v>
      </c>
      <c r="D12" s="109">
        <v>5576</v>
      </c>
      <c r="E12" s="109">
        <f t="shared" si="10"/>
        <v>0</v>
      </c>
      <c r="F12" s="109"/>
      <c r="G12" s="109"/>
      <c r="H12" s="109"/>
      <c r="I12" s="109">
        <f t="shared" si="11"/>
        <v>5576</v>
      </c>
      <c r="J12" s="109">
        <v>5576</v>
      </c>
      <c r="K12" s="109">
        <f t="shared" si="12"/>
        <v>0</v>
      </c>
      <c r="L12" s="109"/>
    </row>
    <row r="13" ht="21.75" customHeight="1" spans="1:12">
      <c r="A13" s="109" t="s">
        <v>1416</v>
      </c>
      <c r="B13" s="109" t="s">
        <v>1412</v>
      </c>
      <c r="C13" s="109" t="s">
        <v>912</v>
      </c>
      <c r="D13" s="109">
        <v>105</v>
      </c>
      <c r="E13" s="109">
        <f t="shared" si="10"/>
        <v>105</v>
      </c>
      <c r="F13" s="109"/>
      <c r="G13" s="109"/>
      <c r="H13" s="109">
        <v>105</v>
      </c>
      <c r="I13" s="109">
        <f t="shared" si="11"/>
        <v>0</v>
      </c>
      <c r="J13" s="109"/>
      <c r="K13" s="109">
        <f t="shared" si="12"/>
        <v>0</v>
      </c>
      <c r="L13" s="109"/>
    </row>
    <row r="14" ht="21.75" customHeight="1" spans="1:12">
      <c r="A14" s="109" t="s">
        <v>1417</v>
      </c>
      <c r="B14" s="109" t="s">
        <v>1412</v>
      </c>
      <c r="C14" s="109" t="s">
        <v>914</v>
      </c>
      <c r="D14" s="109">
        <v>380</v>
      </c>
      <c r="E14" s="109">
        <f t="shared" si="10"/>
        <v>0</v>
      </c>
      <c r="F14" s="109"/>
      <c r="G14" s="109"/>
      <c r="H14" s="109"/>
      <c r="I14" s="109">
        <f t="shared" si="11"/>
        <v>380</v>
      </c>
      <c r="J14" s="109">
        <v>380</v>
      </c>
      <c r="K14" s="109">
        <f t="shared" si="12"/>
        <v>0</v>
      </c>
      <c r="L14" s="109"/>
    </row>
    <row r="15" ht="21.75" customHeight="1" spans="1:12">
      <c r="A15" s="109" t="s">
        <v>1418</v>
      </c>
      <c r="B15" s="109" t="s">
        <v>1412</v>
      </c>
      <c r="C15" s="109" t="s">
        <v>916</v>
      </c>
      <c r="D15" s="109">
        <v>3324</v>
      </c>
      <c r="E15" s="109">
        <f t="shared" si="10"/>
        <v>186</v>
      </c>
      <c r="F15" s="109"/>
      <c r="G15" s="109"/>
      <c r="H15" s="109">
        <v>186</v>
      </c>
      <c r="I15" s="109">
        <f t="shared" si="11"/>
        <v>3138</v>
      </c>
      <c r="J15" s="109">
        <v>3138</v>
      </c>
      <c r="K15" s="109">
        <f t="shared" si="12"/>
        <v>0</v>
      </c>
      <c r="L15" s="109"/>
    </row>
    <row r="16" ht="21.75" customHeight="1" spans="1:12">
      <c r="A16" s="109" t="s">
        <v>1419</v>
      </c>
      <c r="B16" s="109" t="s">
        <v>1412</v>
      </c>
      <c r="C16" s="109" t="s">
        <v>944</v>
      </c>
      <c r="D16" s="109">
        <v>61200</v>
      </c>
      <c r="E16" s="109">
        <f t="shared" si="10"/>
        <v>0</v>
      </c>
      <c r="F16" s="109"/>
      <c r="G16" s="109"/>
      <c r="H16" s="109"/>
      <c r="I16" s="109">
        <f t="shared" si="11"/>
        <v>61200</v>
      </c>
      <c r="J16" s="109">
        <v>61200</v>
      </c>
      <c r="K16" s="109">
        <f t="shared" si="12"/>
        <v>0</v>
      </c>
      <c r="L16" s="109"/>
    </row>
    <row r="17" ht="21.75" customHeight="1" spans="1:12">
      <c r="A17" s="109" t="s">
        <v>1420</v>
      </c>
      <c r="B17" s="109" t="s">
        <v>1412</v>
      </c>
      <c r="C17" s="109" t="s">
        <v>946</v>
      </c>
      <c r="D17" s="109">
        <v>40</v>
      </c>
      <c r="E17" s="109">
        <f t="shared" si="10"/>
        <v>40</v>
      </c>
      <c r="F17" s="109"/>
      <c r="G17" s="109"/>
      <c r="H17" s="109">
        <v>40</v>
      </c>
      <c r="I17" s="109">
        <f t="shared" si="11"/>
        <v>0</v>
      </c>
      <c r="J17" s="109"/>
      <c r="K17" s="109">
        <f t="shared" si="12"/>
        <v>0</v>
      </c>
      <c r="L17" s="109"/>
    </row>
    <row r="18" ht="21.75" customHeight="1" spans="1:12">
      <c r="A18" s="109" t="s">
        <v>1421</v>
      </c>
      <c r="B18" s="109" t="s">
        <v>1412</v>
      </c>
      <c r="C18" s="109" t="s">
        <v>948</v>
      </c>
      <c r="D18" s="109">
        <v>3150</v>
      </c>
      <c r="E18" s="109">
        <f t="shared" si="10"/>
        <v>3150</v>
      </c>
      <c r="F18" s="109"/>
      <c r="G18" s="109"/>
      <c r="H18" s="109">
        <v>3150</v>
      </c>
      <c r="I18" s="109">
        <f t="shared" si="11"/>
        <v>0</v>
      </c>
      <c r="J18" s="109"/>
      <c r="K18" s="109">
        <f t="shared" si="12"/>
        <v>0</v>
      </c>
      <c r="L18" s="109"/>
    </row>
    <row r="19" ht="21.75" customHeight="1" spans="1:12">
      <c r="A19" s="109" t="s">
        <v>1422</v>
      </c>
      <c r="B19" s="109" t="s">
        <v>1412</v>
      </c>
      <c r="C19" s="109" t="s">
        <v>953</v>
      </c>
      <c r="D19" s="109">
        <v>92000</v>
      </c>
      <c r="E19" s="109">
        <f t="shared" si="10"/>
        <v>12333.05</v>
      </c>
      <c r="F19" s="109"/>
      <c r="G19" s="109"/>
      <c r="H19" s="109">
        <v>12333.05</v>
      </c>
      <c r="I19" s="109">
        <f t="shared" si="11"/>
        <v>79666.95</v>
      </c>
      <c r="J19" s="109">
        <v>61673.22</v>
      </c>
      <c r="K19" s="109">
        <f t="shared" si="12"/>
        <v>17993.73</v>
      </c>
      <c r="L19" s="109"/>
    </row>
    <row r="20" ht="21.75" customHeight="1" spans="1:12">
      <c r="A20" s="109" t="s">
        <v>1423</v>
      </c>
      <c r="B20" s="109" t="s">
        <v>1412</v>
      </c>
      <c r="C20" s="109" t="s">
        <v>955</v>
      </c>
      <c r="D20" s="109">
        <v>5969</v>
      </c>
      <c r="E20" s="109">
        <f t="shared" si="10"/>
        <v>1202.91</v>
      </c>
      <c r="F20" s="109"/>
      <c r="G20" s="109"/>
      <c r="H20" s="109">
        <v>1202.91</v>
      </c>
      <c r="I20" s="109">
        <f t="shared" si="11"/>
        <v>4766.09</v>
      </c>
      <c r="J20" s="109">
        <v>4766.09</v>
      </c>
      <c r="K20" s="109">
        <f t="shared" si="12"/>
        <v>0</v>
      </c>
      <c r="L20" s="109"/>
    </row>
    <row r="21" ht="21.75" customHeight="1" spans="1:12">
      <c r="A21" s="109" t="s">
        <v>1424</v>
      </c>
      <c r="B21" s="109" t="s">
        <v>1412</v>
      </c>
      <c r="C21" s="109" t="s">
        <v>957</v>
      </c>
      <c r="D21" s="109">
        <v>28327</v>
      </c>
      <c r="E21" s="109">
        <f t="shared" si="10"/>
        <v>0</v>
      </c>
      <c r="F21" s="109"/>
      <c r="G21" s="109"/>
      <c r="H21" s="109"/>
      <c r="I21" s="109">
        <f t="shared" si="11"/>
        <v>28327</v>
      </c>
      <c r="J21" s="109">
        <v>28327</v>
      </c>
      <c r="K21" s="109">
        <f t="shared" si="12"/>
        <v>0</v>
      </c>
      <c r="L21" s="109"/>
    </row>
    <row r="22" ht="21.75" customHeight="1" spans="1:12">
      <c r="A22" s="109" t="s">
        <v>1425</v>
      </c>
      <c r="B22" s="109" t="s">
        <v>1412</v>
      </c>
      <c r="C22" s="109" t="s">
        <v>957</v>
      </c>
      <c r="D22" s="109">
        <v>3565</v>
      </c>
      <c r="E22" s="109">
        <f t="shared" si="10"/>
        <v>3565</v>
      </c>
      <c r="F22" s="109"/>
      <c r="G22" s="109"/>
      <c r="H22" s="109">
        <v>3565</v>
      </c>
      <c r="I22" s="109">
        <f t="shared" si="11"/>
        <v>0</v>
      </c>
      <c r="J22" s="109"/>
      <c r="K22" s="109">
        <f t="shared" si="12"/>
        <v>0</v>
      </c>
      <c r="L22" s="109"/>
    </row>
    <row r="23" ht="21.75" customHeight="1" spans="1:12">
      <c r="A23" s="109" t="s">
        <v>1426</v>
      </c>
      <c r="B23" s="109" t="s">
        <v>1412</v>
      </c>
      <c r="C23" s="109" t="s">
        <v>957</v>
      </c>
      <c r="D23" s="109">
        <v>7020</v>
      </c>
      <c r="E23" s="109">
        <f t="shared" si="10"/>
        <v>250</v>
      </c>
      <c r="F23" s="109"/>
      <c r="G23" s="109"/>
      <c r="H23" s="109">
        <v>250</v>
      </c>
      <c r="I23" s="109">
        <f t="shared" si="11"/>
        <v>6770</v>
      </c>
      <c r="J23" s="109">
        <v>6770</v>
      </c>
      <c r="K23" s="109">
        <f t="shared" si="12"/>
        <v>0</v>
      </c>
      <c r="L23" s="109"/>
    </row>
    <row r="24" ht="21.75" customHeight="1" spans="1:12">
      <c r="A24" s="109" t="s">
        <v>1427</v>
      </c>
      <c r="B24" s="109" t="s">
        <v>1412</v>
      </c>
      <c r="C24" s="109" t="s">
        <v>957</v>
      </c>
      <c r="D24" s="109">
        <v>20442</v>
      </c>
      <c r="E24" s="109">
        <f t="shared" si="10"/>
        <v>0</v>
      </c>
      <c r="F24" s="109"/>
      <c r="G24" s="109"/>
      <c r="H24" s="109"/>
      <c r="I24" s="109">
        <f t="shared" si="11"/>
        <v>20442</v>
      </c>
      <c r="J24" s="109">
        <v>20442</v>
      </c>
      <c r="K24" s="109">
        <f t="shared" si="12"/>
        <v>0</v>
      </c>
      <c r="L24" s="109"/>
    </row>
    <row r="25" ht="21.75" customHeight="1" spans="1:12">
      <c r="A25" s="109" t="s">
        <v>1428</v>
      </c>
      <c r="B25" s="109" t="s">
        <v>1412</v>
      </c>
      <c r="C25" s="109" t="s">
        <v>957</v>
      </c>
      <c r="D25" s="109">
        <v>2075</v>
      </c>
      <c r="E25" s="109">
        <f t="shared" si="10"/>
        <v>0</v>
      </c>
      <c r="F25" s="109"/>
      <c r="G25" s="109"/>
      <c r="H25" s="109"/>
      <c r="I25" s="109">
        <f t="shared" si="11"/>
        <v>2075</v>
      </c>
      <c r="J25" s="109">
        <v>2075</v>
      </c>
      <c r="K25" s="109">
        <f t="shared" si="12"/>
        <v>0</v>
      </c>
      <c r="L25" s="109"/>
    </row>
    <row r="26" ht="21.75" customHeight="1" spans="1:12">
      <c r="A26" s="109" t="s">
        <v>1429</v>
      </c>
      <c r="B26" s="109" t="s">
        <v>1412</v>
      </c>
      <c r="C26" s="109" t="s">
        <v>957</v>
      </c>
      <c r="D26" s="109">
        <v>3564</v>
      </c>
      <c r="E26" s="109">
        <f t="shared" si="10"/>
        <v>0</v>
      </c>
      <c r="F26" s="109"/>
      <c r="G26" s="109"/>
      <c r="H26" s="109"/>
      <c r="I26" s="109">
        <f t="shared" si="11"/>
        <v>3564</v>
      </c>
      <c r="J26" s="109">
        <v>3564</v>
      </c>
      <c r="K26" s="109">
        <f t="shared" si="12"/>
        <v>0</v>
      </c>
      <c r="L26" s="109"/>
    </row>
    <row r="27" ht="21.75" customHeight="1" spans="1:12">
      <c r="A27" s="109" t="s">
        <v>1430</v>
      </c>
      <c r="B27" s="109" t="s">
        <v>1412</v>
      </c>
      <c r="C27" s="109" t="s">
        <v>964</v>
      </c>
      <c r="D27" s="109">
        <v>41312</v>
      </c>
      <c r="E27" s="109">
        <f t="shared" si="10"/>
        <v>41312</v>
      </c>
      <c r="F27" s="109">
        <v>41312</v>
      </c>
      <c r="G27" s="109"/>
      <c r="H27" s="109"/>
      <c r="I27" s="109">
        <f t="shared" si="11"/>
        <v>0</v>
      </c>
      <c r="J27" s="109"/>
      <c r="K27" s="109">
        <f t="shared" si="12"/>
        <v>0</v>
      </c>
      <c r="L27" s="109"/>
    </row>
    <row r="28" ht="21.75" customHeight="1" spans="1:12">
      <c r="A28" s="109" t="s">
        <v>1431</v>
      </c>
      <c r="B28" s="109" t="s">
        <v>1412</v>
      </c>
      <c r="C28" s="109" t="s">
        <v>966</v>
      </c>
      <c r="D28" s="109">
        <v>4000</v>
      </c>
      <c r="E28" s="109">
        <f t="shared" si="10"/>
        <v>4000</v>
      </c>
      <c r="F28" s="109"/>
      <c r="G28" s="109">
        <v>4000</v>
      </c>
      <c r="H28" s="109"/>
      <c r="I28" s="109">
        <f t="shared" si="11"/>
        <v>0</v>
      </c>
      <c r="J28" s="109"/>
      <c r="K28" s="109">
        <f t="shared" si="12"/>
        <v>0</v>
      </c>
      <c r="L28" s="109"/>
    </row>
    <row r="29" ht="21.75" customHeight="1" spans="1:12">
      <c r="A29" s="109" t="s">
        <v>1432</v>
      </c>
      <c r="B29" s="109" t="s">
        <v>1412</v>
      </c>
      <c r="C29" s="109" t="s">
        <v>969</v>
      </c>
      <c r="D29" s="109">
        <v>21100</v>
      </c>
      <c r="E29" s="109">
        <f t="shared" si="10"/>
        <v>21100</v>
      </c>
      <c r="F29" s="109">
        <v>21100</v>
      </c>
      <c r="G29" s="109"/>
      <c r="H29" s="109"/>
      <c r="I29" s="109">
        <f t="shared" si="11"/>
        <v>0</v>
      </c>
      <c r="J29" s="109"/>
      <c r="K29" s="109">
        <f t="shared" si="12"/>
        <v>0</v>
      </c>
      <c r="L29" s="109"/>
    </row>
    <row r="30" ht="21.75" customHeight="1" spans="1:12">
      <c r="A30" s="109" t="s">
        <v>1433</v>
      </c>
      <c r="B30" s="109" t="s">
        <v>1412</v>
      </c>
      <c r="C30" s="109" t="s">
        <v>972</v>
      </c>
      <c r="D30" s="109">
        <v>77163</v>
      </c>
      <c r="E30" s="109">
        <f t="shared" si="10"/>
        <v>0</v>
      </c>
      <c r="F30" s="109"/>
      <c r="G30" s="109"/>
      <c r="H30" s="109"/>
      <c r="I30" s="109">
        <f t="shared" si="11"/>
        <v>77163</v>
      </c>
      <c r="J30" s="109">
        <v>77163</v>
      </c>
      <c r="K30" s="109">
        <f t="shared" si="12"/>
        <v>0</v>
      </c>
      <c r="L30" s="109"/>
    </row>
    <row r="31" ht="21.75" customHeight="1" spans="1:12">
      <c r="A31" s="109" t="s">
        <v>1434</v>
      </c>
      <c r="B31" s="109" t="s">
        <v>1412</v>
      </c>
      <c r="C31" s="109" t="s">
        <v>972</v>
      </c>
      <c r="D31" s="109">
        <v>8199</v>
      </c>
      <c r="E31" s="109">
        <f t="shared" si="10"/>
        <v>8199</v>
      </c>
      <c r="F31" s="109">
        <v>8199</v>
      </c>
      <c r="G31" s="109"/>
      <c r="H31" s="109"/>
      <c r="I31" s="109">
        <f t="shared" si="11"/>
        <v>0</v>
      </c>
      <c r="J31" s="109"/>
      <c r="K31" s="109">
        <f t="shared" si="12"/>
        <v>0</v>
      </c>
      <c r="L31" s="109"/>
    </row>
    <row r="32" ht="21.75" customHeight="1" spans="1:12">
      <c r="A32" s="109" t="s">
        <v>1435</v>
      </c>
      <c r="B32" s="109" t="s">
        <v>1412</v>
      </c>
      <c r="C32" s="109" t="s">
        <v>974</v>
      </c>
      <c r="D32" s="109">
        <v>14541</v>
      </c>
      <c r="E32" s="109">
        <f t="shared" si="10"/>
        <v>0</v>
      </c>
      <c r="F32" s="109"/>
      <c r="G32" s="109"/>
      <c r="H32" s="109"/>
      <c r="I32" s="109">
        <f t="shared" si="11"/>
        <v>14541</v>
      </c>
      <c r="J32" s="109">
        <v>14541</v>
      </c>
      <c r="K32" s="109">
        <f t="shared" si="12"/>
        <v>0</v>
      </c>
      <c r="L32" s="109"/>
    </row>
    <row r="33" ht="21.75" customHeight="1" spans="1:12">
      <c r="A33" s="109" t="s">
        <v>1436</v>
      </c>
      <c r="B33" s="109" t="s">
        <v>1412</v>
      </c>
      <c r="C33" s="109" t="s">
        <v>975</v>
      </c>
      <c r="D33" s="109">
        <v>4278</v>
      </c>
      <c r="E33" s="109">
        <f t="shared" si="10"/>
        <v>0</v>
      </c>
      <c r="F33" s="109"/>
      <c r="G33" s="109"/>
      <c r="H33" s="109"/>
      <c r="I33" s="109">
        <f t="shared" si="11"/>
        <v>4278</v>
      </c>
      <c r="J33" s="109">
        <v>3860</v>
      </c>
      <c r="K33" s="109">
        <f t="shared" si="12"/>
        <v>418</v>
      </c>
      <c r="L33" s="109"/>
    </row>
    <row r="34" ht="21.75" customHeight="1" spans="1:12">
      <c r="A34" s="109" t="s">
        <v>1437</v>
      </c>
      <c r="B34" s="109" t="s">
        <v>1412</v>
      </c>
      <c r="C34" s="109" t="s">
        <v>1063</v>
      </c>
      <c r="D34" s="109">
        <v>241652</v>
      </c>
      <c r="E34" s="109">
        <f t="shared" si="10"/>
        <v>0</v>
      </c>
      <c r="F34" s="109"/>
      <c r="G34" s="109"/>
      <c r="H34" s="109"/>
      <c r="I34" s="109">
        <f t="shared" si="11"/>
        <v>241652</v>
      </c>
      <c r="J34" s="109">
        <v>241652</v>
      </c>
      <c r="K34" s="109">
        <f t="shared" si="12"/>
        <v>0</v>
      </c>
      <c r="L34" s="109"/>
    </row>
    <row r="35" ht="21.75" customHeight="1" spans="1:12">
      <c r="A35" s="109" t="s">
        <v>1326</v>
      </c>
      <c r="B35" s="109"/>
      <c r="C35" s="109"/>
      <c r="D35" s="109">
        <f t="shared" ref="D35" si="13">SUM(D36:D91)</f>
        <v>2655908.61</v>
      </c>
      <c r="E35" s="109">
        <f t="shared" ref="E35:K35" si="14">SUM(E36:E91)</f>
        <v>1687874.61</v>
      </c>
      <c r="F35" s="109">
        <f t="shared" si="14"/>
        <v>1608655.61</v>
      </c>
      <c r="G35" s="109">
        <f t="shared" si="14"/>
        <v>0</v>
      </c>
      <c r="H35" s="109">
        <f t="shared" si="14"/>
        <v>79219</v>
      </c>
      <c r="I35" s="109">
        <f t="shared" si="14"/>
        <v>968034</v>
      </c>
      <c r="J35" s="109">
        <f t="shared" si="14"/>
        <v>836685.37</v>
      </c>
      <c r="K35" s="109">
        <f t="shared" si="14"/>
        <v>131348.63</v>
      </c>
      <c r="L35" s="109">
        <f>J35/I35</f>
        <v>0.864314032358368</v>
      </c>
    </row>
    <row r="36" ht="21.75" customHeight="1" spans="1:12">
      <c r="A36" s="109" t="s">
        <v>1438</v>
      </c>
      <c r="B36" s="109" t="s">
        <v>1439</v>
      </c>
      <c r="C36" s="109" t="s">
        <v>1067</v>
      </c>
      <c r="D36" s="109">
        <v>228000</v>
      </c>
      <c r="E36" s="109">
        <f t="shared" ref="E36" si="15">SUM(F36:H36)</f>
        <v>228000</v>
      </c>
      <c r="F36" s="109">
        <v>228000</v>
      </c>
      <c r="G36" s="109"/>
      <c r="H36" s="109"/>
      <c r="I36" s="109">
        <f t="shared" ref="I36" si="16">D36-E36</f>
        <v>0</v>
      </c>
      <c r="J36" s="109"/>
      <c r="K36" s="109">
        <f t="shared" ref="K36" si="17">I36-J36</f>
        <v>0</v>
      </c>
      <c r="L36" s="109"/>
    </row>
    <row r="37" ht="21.75" customHeight="1" spans="1:12">
      <c r="A37" s="109" t="s">
        <v>1272</v>
      </c>
      <c r="B37" s="109" t="s">
        <v>1439</v>
      </c>
      <c r="C37" s="109" t="s">
        <v>1070</v>
      </c>
      <c r="D37" s="109">
        <v>3718</v>
      </c>
      <c r="E37" s="109">
        <f t="shared" ref="E37:E67" si="18">SUM(F37:H37)</f>
        <v>3718</v>
      </c>
      <c r="F37" s="109">
        <v>3718</v>
      </c>
      <c r="G37" s="109"/>
      <c r="H37" s="109"/>
      <c r="I37" s="109">
        <f t="shared" ref="I37:I67" si="19">D37-E37</f>
        <v>0</v>
      </c>
      <c r="J37" s="109"/>
      <c r="K37" s="109">
        <f t="shared" ref="K37:K67" si="20">I37-J37</f>
        <v>0</v>
      </c>
      <c r="L37" s="109"/>
    </row>
    <row r="38" ht="21.75" customHeight="1" spans="1:12">
      <c r="A38" s="109" t="s">
        <v>1440</v>
      </c>
      <c r="B38" s="109" t="s">
        <v>1439</v>
      </c>
      <c r="C38" s="109" t="s">
        <v>1072</v>
      </c>
      <c r="D38" s="109">
        <v>704.61</v>
      </c>
      <c r="E38" s="109">
        <f t="shared" si="18"/>
        <v>704.61</v>
      </c>
      <c r="F38" s="109">
        <v>704.61</v>
      </c>
      <c r="G38" s="109"/>
      <c r="H38" s="109"/>
      <c r="I38" s="109">
        <f t="shared" si="19"/>
        <v>0</v>
      </c>
      <c r="J38" s="109"/>
      <c r="K38" s="109">
        <f t="shared" si="20"/>
        <v>0</v>
      </c>
      <c r="L38" s="109"/>
    </row>
    <row r="39" ht="21.75" customHeight="1" spans="1:12">
      <c r="A39" s="109" t="s">
        <v>1441</v>
      </c>
      <c r="B39" s="109" t="s">
        <v>1439</v>
      </c>
      <c r="C39" s="109" t="s">
        <v>1072</v>
      </c>
      <c r="D39" s="109">
        <v>1394</v>
      </c>
      <c r="E39" s="109">
        <f t="shared" si="18"/>
        <v>0</v>
      </c>
      <c r="F39" s="109"/>
      <c r="G39" s="109"/>
      <c r="H39" s="109"/>
      <c r="I39" s="109">
        <f t="shared" si="19"/>
        <v>1394</v>
      </c>
      <c r="J39" s="109"/>
      <c r="K39" s="109">
        <f t="shared" si="20"/>
        <v>1394</v>
      </c>
      <c r="L39" s="109"/>
    </row>
    <row r="40" ht="21.75" customHeight="1" spans="1:12">
      <c r="A40" s="109" t="s">
        <v>1442</v>
      </c>
      <c r="B40" s="109" t="s">
        <v>1439</v>
      </c>
      <c r="C40" s="109" t="s">
        <v>1072</v>
      </c>
      <c r="D40" s="109">
        <v>1800</v>
      </c>
      <c r="E40" s="109">
        <f t="shared" si="18"/>
        <v>0</v>
      </c>
      <c r="F40" s="109"/>
      <c r="G40" s="109"/>
      <c r="H40" s="109"/>
      <c r="I40" s="109">
        <f t="shared" si="19"/>
        <v>1800</v>
      </c>
      <c r="J40" s="109"/>
      <c r="K40" s="109">
        <f t="shared" si="20"/>
        <v>1800</v>
      </c>
      <c r="L40" s="109"/>
    </row>
    <row r="41" ht="21.75" customHeight="1" spans="1:12">
      <c r="A41" s="109" t="s">
        <v>1443</v>
      </c>
      <c r="B41" s="109" t="s">
        <v>1439</v>
      </c>
      <c r="C41" s="109" t="s">
        <v>1077</v>
      </c>
      <c r="D41" s="109">
        <v>1600</v>
      </c>
      <c r="E41" s="109">
        <f t="shared" si="18"/>
        <v>1600</v>
      </c>
      <c r="F41" s="109"/>
      <c r="G41" s="109"/>
      <c r="H41" s="109">
        <v>1600</v>
      </c>
      <c r="I41" s="109">
        <f t="shared" si="19"/>
        <v>0</v>
      </c>
      <c r="J41" s="109"/>
      <c r="K41" s="109">
        <f t="shared" si="20"/>
        <v>0</v>
      </c>
      <c r="L41" s="109"/>
    </row>
    <row r="42" ht="21.75" customHeight="1" spans="1:12">
      <c r="A42" s="109" t="s">
        <v>1444</v>
      </c>
      <c r="B42" s="109" t="s">
        <v>1439</v>
      </c>
      <c r="C42" s="109" t="s">
        <v>1081</v>
      </c>
      <c r="D42" s="109">
        <v>1300</v>
      </c>
      <c r="E42" s="109">
        <f t="shared" si="18"/>
        <v>1010</v>
      </c>
      <c r="F42" s="109">
        <v>410</v>
      </c>
      <c r="G42" s="109"/>
      <c r="H42" s="109">
        <v>600</v>
      </c>
      <c r="I42" s="109">
        <f t="shared" si="19"/>
        <v>290</v>
      </c>
      <c r="J42" s="109">
        <v>290</v>
      </c>
      <c r="K42" s="109">
        <f t="shared" si="20"/>
        <v>0</v>
      </c>
      <c r="L42" s="109"/>
    </row>
    <row r="43" ht="21.75" customHeight="1" spans="1:12">
      <c r="A43" s="109" t="s">
        <v>1445</v>
      </c>
      <c r="B43" s="109" t="s">
        <v>1439</v>
      </c>
      <c r="C43" s="109" t="s">
        <v>1084</v>
      </c>
      <c r="D43" s="109">
        <v>7389</v>
      </c>
      <c r="E43" s="109">
        <f t="shared" si="18"/>
        <v>0</v>
      </c>
      <c r="F43" s="109"/>
      <c r="G43" s="109"/>
      <c r="H43" s="109"/>
      <c r="I43" s="109">
        <f t="shared" si="19"/>
        <v>7389</v>
      </c>
      <c r="J43" s="109">
        <v>2389</v>
      </c>
      <c r="K43" s="109">
        <f t="shared" si="20"/>
        <v>5000</v>
      </c>
      <c r="L43" s="109"/>
    </row>
    <row r="44" ht="21.75" customHeight="1" spans="1:12">
      <c r="A44" s="109" t="s">
        <v>1446</v>
      </c>
      <c r="B44" s="109" t="s">
        <v>1439</v>
      </c>
      <c r="C44" s="109" t="s">
        <v>1087</v>
      </c>
      <c r="D44" s="109">
        <v>2610</v>
      </c>
      <c r="E44" s="109">
        <f t="shared" si="18"/>
        <v>0</v>
      </c>
      <c r="F44" s="109"/>
      <c r="G44" s="109"/>
      <c r="H44" s="109"/>
      <c r="I44" s="109">
        <f t="shared" si="19"/>
        <v>2610</v>
      </c>
      <c r="J44" s="109">
        <v>2610</v>
      </c>
      <c r="K44" s="109">
        <f t="shared" si="20"/>
        <v>0</v>
      </c>
      <c r="L44" s="109"/>
    </row>
    <row r="45" ht="21.75" customHeight="1" spans="1:12">
      <c r="A45" s="109" t="s">
        <v>1447</v>
      </c>
      <c r="B45" s="109" t="s">
        <v>1439</v>
      </c>
      <c r="C45" s="109" t="s">
        <v>1089</v>
      </c>
      <c r="D45" s="109">
        <v>56000</v>
      </c>
      <c r="E45" s="109">
        <f t="shared" si="18"/>
        <v>8000</v>
      </c>
      <c r="F45" s="109"/>
      <c r="G45" s="109"/>
      <c r="H45" s="109">
        <v>8000</v>
      </c>
      <c r="I45" s="109">
        <f t="shared" si="19"/>
        <v>48000</v>
      </c>
      <c r="J45" s="109">
        <v>48000</v>
      </c>
      <c r="K45" s="109">
        <f t="shared" si="20"/>
        <v>0</v>
      </c>
      <c r="L45" s="109"/>
    </row>
    <row r="46" ht="21.75" customHeight="1" spans="1:12">
      <c r="A46" s="109" t="s">
        <v>1448</v>
      </c>
      <c r="B46" s="109" t="s">
        <v>1439</v>
      </c>
      <c r="C46" s="109" t="s">
        <v>1091</v>
      </c>
      <c r="D46" s="109">
        <v>2647</v>
      </c>
      <c r="E46" s="109">
        <f t="shared" si="18"/>
        <v>0</v>
      </c>
      <c r="F46" s="109"/>
      <c r="G46" s="109"/>
      <c r="H46" s="109"/>
      <c r="I46" s="109">
        <f t="shared" si="19"/>
        <v>2647</v>
      </c>
      <c r="J46" s="109">
        <v>2647</v>
      </c>
      <c r="K46" s="109">
        <f t="shared" si="20"/>
        <v>0</v>
      </c>
      <c r="L46" s="109"/>
    </row>
    <row r="47" ht="21.75" customHeight="1" spans="1:12">
      <c r="A47" s="109" t="s">
        <v>1449</v>
      </c>
      <c r="B47" s="109" t="s">
        <v>1439</v>
      </c>
      <c r="C47" s="109" t="s">
        <v>1093</v>
      </c>
      <c r="D47" s="109">
        <v>3215</v>
      </c>
      <c r="E47" s="109">
        <f t="shared" si="18"/>
        <v>3215</v>
      </c>
      <c r="F47" s="109"/>
      <c r="G47" s="109"/>
      <c r="H47" s="109">
        <v>3215</v>
      </c>
      <c r="I47" s="109">
        <f t="shared" si="19"/>
        <v>0</v>
      </c>
      <c r="J47" s="109"/>
      <c r="K47" s="109">
        <f t="shared" si="20"/>
        <v>0</v>
      </c>
      <c r="L47" s="109"/>
    </row>
    <row r="48" ht="21.75" customHeight="1" spans="1:12">
      <c r="A48" s="109" t="s">
        <v>774</v>
      </c>
      <c r="B48" s="109" t="s">
        <v>1439</v>
      </c>
      <c r="C48" s="109" t="s">
        <v>1095</v>
      </c>
      <c r="D48" s="109">
        <v>12000</v>
      </c>
      <c r="E48" s="109">
        <f t="shared" si="18"/>
        <v>12000</v>
      </c>
      <c r="F48" s="109"/>
      <c r="G48" s="109"/>
      <c r="H48" s="109">
        <v>12000</v>
      </c>
      <c r="I48" s="109">
        <f t="shared" si="19"/>
        <v>0</v>
      </c>
      <c r="J48" s="109"/>
      <c r="K48" s="109">
        <f t="shared" si="20"/>
        <v>0</v>
      </c>
      <c r="L48" s="109"/>
    </row>
    <row r="49" ht="21.75" customHeight="1" spans="1:12">
      <c r="A49" s="109" t="s">
        <v>1450</v>
      </c>
      <c r="B49" s="109" t="s">
        <v>1439</v>
      </c>
      <c r="C49" s="109" t="s">
        <v>1099</v>
      </c>
      <c r="D49" s="109">
        <v>15430</v>
      </c>
      <c r="E49" s="109">
        <f t="shared" si="18"/>
        <v>1250</v>
      </c>
      <c r="F49" s="109"/>
      <c r="G49" s="109"/>
      <c r="H49" s="109">
        <v>1250</v>
      </c>
      <c r="I49" s="109">
        <f t="shared" si="19"/>
        <v>14180</v>
      </c>
      <c r="J49" s="109">
        <v>14180</v>
      </c>
      <c r="K49" s="109">
        <f t="shared" si="20"/>
        <v>0</v>
      </c>
      <c r="L49" s="109"/>
    </row>
    <row r="50" ht="21.75" customHeight="1" spans="1:12">
      <c r="A50" s="109" t="s">
        <v>1451</v>
      </c>
      <c r="B50" s="109" t="s">
        <v>1439</v>
      </c>
      <c r="C50" s="109" t="s">
        <v>1101</v>
      </c>
      <c r="D50" s="109">
        <v>2439</v>
      </c>
      <c r="E50" s="109">
        <f t="shared" si="18"/>
        <v>0</v>
      </c>
      <c r="F50" s="109"/>
      <c r="G50" s="109"/>
      <c r="H50" s="109"/>
      <c r="I50" s="109">
        <f t="shared" si="19"/>
        <v>2439</v>
      </c>
      <c r="J50" s="109">
        <v>2439</v>
      </c>
      <c r="K50" s="109">
        <f t="shared" si="20"/>
        <v>0</v>
      </c>
      <c r="L50" s="109"/>
    </row>
    <row r="51" ht="21.75" customHeight="1" spans="1:12">
      <c r="A51" s="109" t="s">
        <v>1452</v>
      </c>
      <c r="B51" s="109" t="s">
        <v>1439</v>
      </c>
      <c r="C51" s="109" t="s">
        <v>1103</v>
      </c>
      <c r="D51" s="109">
        <v>1586</v>
      </c>
      <c r="E51" s="109">
        <f t="shared" si="18"/>
        <v>1586</v>
      </c>
      <c r="F51" s="109"/>
      <c r="G51" s="109"/>
      <c r="H51" s="109">
        <v>1586</v>
      </c>
      <c r="I51" s="109">
        <f t="shared" si="19"/>
        <v>0</v>
      </c>
      <c r="J51" s="109"/>
      <c r="K51" s="109">
        <f t="shared" si="20"/>
        <v>0</v>
      </c>
      <c r="L51" s="109"/>
    </row>
    <row r="52" ht="21.75" customHeight="1" spans="1:12">
      <c r="A52" s="109" t="s">
        <v>1453</v>
      </c>
      <c r="B52" s="109" t="s">
        <v>1439</v>
      </c>
      <c r="C52" s="109" t="s">
        <v>1103</v>
      </c>
      <c r="D52" s="109">
        <v>2142</v>
      </c>
      <c r="E52" s="109">
        <f t="shared" si="18"/>
        <v>0</v>
      </c>
      <c r="F52" s="109"/>
      <c r="G52" s="109"/>
      <c r="H52" s="109"/>
      <c r="I52" s="109">
        <f t="shared" si="19"/>
        <v>2142</v>
      </c>
      <c r="J52" s="109">
        <v>2142</v>
      </c>
      <c r="K52" s="109">
        <f t="shared" si="20"/>
        <v>0</v>
      </c>
      <c r="L52" s="109"/>
    </row>
    <row r="53" ht="21.75" customHeight="1" spans="1:12">
      <c r="A53" s="109" t="s">
        <v>1454</v>
      </c>
      <c r="B53" s="109" t="s">
        <v>1439</v>
      </c>
      <c r="C53" s="109" t="s">
        <v>1106</v>
      </c>
      <c r="D53" s="109">
        <v>8080</v>
      </c>
      <c r="E53" s="109">
        <f t="shared" si="18"/>
        <v>0</v>
      </c>
      <c r="F53" s="109"/>
      <c r="G53" s="109"/>
      <c r="H53" s="109"/>
      <c r="I53" s="109">
        <f t="shared" si="19"/>
        <v>8080</v>
      </c>
      <c r="J53" s="109">
        <v>8080</v>
      </c>
      <c r="K53" s="109">
        <f t="shared" si="20"/>
        <v>0</v>
      </c>
      <c r="L53" s="109"/>
    </row>
    <row r="54" ht="21.75" customHeight="1" spans="1:12">
      <c r="A54" s="109" t="s">
        <v>1455</v>
      </c>
      <c r="B54" s="109" t="s">
        <v>1439</v>
      </c>
      <c r="C54" s="109" t="s">
        <v>1110</v>
      </c>
      <c r="D54" s="109">
        <v>29562</v>
      </c>
      <c r="E54" s="109">
        <f t="shared" si="18"/>
        <v>2322.2</v>
      </c>
      <c r="F54" s="109"/>
      <c r="G54" s="109"/>
      <c r="H54" s="109">
        <v>2322.2</v>
      </c>
      <c r="I54" s="109">
        <f t="shared" si="19"/>
        <v>27239.8</v>
      </c>
      <c r="J54" s="109">
        <v>17637.8</v>
      </c>
      <c r="K54" s="109">
        <f t="shared" si="20"/>
        <v>9602</v>
      </c>
      <c r="L54" s="109"/>
    </row>
    <row r="55" ht="21.75" customHeight="1" spans="1:12">
      <c r="A55" s="109" t="s">
        <v>1456</v>
      </c>
      <c r="B55" s="109" t="s">
        <v>1439</v>
      </c>
      <c r="C55" s="109" t="s">
        <v>1112</v>
      </c>
      <c r="D55" s="109">
        <v>740</v>
      </c>
      <c r="E55" s="109">
        <f t="shared" si="18"/>
        <v>664</v>
      </c>
      <c r="F55" s="109"/>
      <c r="G55" s="109"/>
      <c r="H55" s="109">
        <v>664</v>
      </c>
      <c r="I55" s="109">
        <f t="shared" si="19"/>
        <v>76</v>
      </c>
      <c r="J55" s="109">
        <v>76</v>
      </c>
      <c r="K55" s="109">
        <f t="shared" si="20"/>
        <v>0</v>
      </c>
      <c r="L55" s="109"/>
    </row>
    <row r="56" ht="21.75" customHeight="1" spans="1:12">
      <c r="A56" s="109" t="s">
        <v>1457</v>
      </c>
      <c r="B56" s="109" t="s">
        <v>1439</v>
      </c>
      <c r="C56" s="109" t="s">
        <v>1114</v>
      </c>
      <c r="D56" s="109">
        <v>17960</v>
      </c>
      <c r="E56" s="109">
        <f t="shared" si="18"/>
        <v>17960</v>
      </c>
      <c r="F56" s="109">
        <v>4330</v>
      </c>
      <c r="G56" s="109"/>
      <c r="H56" s="109">
        <v>13630</v>
      </c>
      <c r="I56" s="109">
        <f t="shared" si="19"/>
        <v>0</v>
      </c>
      <c r="J56" s="109"/>
      <c r="K56" s="109">
        <f t="shared" si="20"/>
        <v>0</v>
      </c>
      <c r="L56" s="109"/>
    </row>
    <row r="57" ht="21.75" customHeight="1" spans="1:12">
      <c r="A57" s="109" t="s">
        <v>1458</v>
      </c>
      <c r="B57" s="109" t="s">
        <v>1439</v>
      </c>
      <c r="C57" s="109" t="s">
        <v>1117</v>
      </c>
      <c r="D57" s="109">
        <v>50115</v>
      </c>
      <c r="E57" s="109">
        <f t="shared" si="18"/>
        <v>0</v>
      </c>
      <c r="F57" s="109"/>
      <c r="G57" s="109"/>
      <c r="H57" s="109"/>
      <c r="I57" s="109">
        <f t="shared" si="19"/>
        <v>50115</v>
      </c>
      <c r="J57" s="109">
        <v>50115</v>
      </c>
      <c r="K57" s="109">
        <f t="shared" si="20"/>
        <v>0</v>
      </c>
      <c r="L57" s="109"/>
    </row>
    <row r="58" ht="21.75" customHeight="1" spans="1:12">
      <c r="A58" s="109" t="s">
        <v>1459</v>
      </c>
      <c r="B58" s="109" t="s">
        <v>1439</v>
      </c>
      <c r="C58" s="109" t="s">
        <v>1119</v>
      </c>
      <c r="D58" s="109">
        <v>15099</v>
      </c>
      <c r="E58" s="109">
        <f t="shared" si="18"/>
        <v>0</v>
      </c>
      <c r="F58" s="109"/>
      <c r="G58" s="109"/>
      <c r="H58" s="109"/>
      <c r="I58" s="109">
        <f t="shared" si="19"/>
        <v>15099</v>
      </c>
      <c r="J58" s="109">
        <v>9200</v>
      </c>
      <c r="K58" s="109">
        <f t="shared" si="20"/>
        <v>5899</v>
      </c>
      <c r="L58" s="109"/>
    </row>
    <row r="59" ht="21.75" customHeight="1" spans="1:12">
      <c r="A59" s="109" t="s">
        <v>1460</v>
      </c>
      <c r="B59" s="109" t="s">
        <v>1439</v>
      </c>
      <c r="C59" s="109" t="s">
        <v>1121</v>
      </c>
      <c r="D59" s="109">
        <v>2422</v>
      </c>
      <c r="E59" s="109">
        <f t="shared" si="18"/>
        <v>0</v>
      </c>
      <c r="F59" s="109"/>
      <c r="G59" s="109"/>
      <c r="H59" s="109"/>
      <c r="I59" s="109">
        <f t="shared" si="19"/>
        <v>2422</v>
      </c>
      <c r="J59" s="109">
        <v>2422</v>
      </c>
      <c r="K59" s="109">
        <f t="shared" si="20"/>
        <v>0</v>
      </c>
      <c r="L59" s="109"/>
    </row>
    <row r="60" ht="21.75" customHeight="1" spans="1:12">
      <c r="A60" s="109" t="s">
        <v>1461</v>
      </c>
      <c r="B60" s="109" t="s">
        <v>1439</v>
      </c>
      <c r="C60" s="109" t="s">
        <v>1123</v>
      </c>
      <c r="D60" s="109">
        <v>218</v>
      </c>
      <c r="E60" s="109">
        <f t="shared" si="18"/>
        <v>0</v>
      </c>
      <c r="F60" s="109"/>
      <c r="G60" s="109"/>
      <c r="H60" s="109"/>
      <c r="I60" s="109">
        <f t="shared" si="19"/>
        <v>218</v>
      </c>
      <c r="J60" s="109">
        <v>218</v>
      </c>
      <c r="K60" s="109">
        <f t="shared" si="20"/>
        <v>0</v>
      </c>
      <c r="L60" s="109"/>
    </row>
    <row r="61" ht="21.75" customHeight="1" spans="1:12">
      <c r="A61" s="109" t="s">
        <v>1462</v>
      </c>
      <c r="B61" s="109" t="s">
        <v>1439</v>
      </c>
      <c r="C61" s="109" t="s">
        <v>1123</v>
      </c>
      <c r="D61" s="109">
        <v>10144</v>
      </c>
      <c r="E61" s="109">
        <f t="shared" si="18"/>
        <v>0</v>
      </c>
      <c r="F61" s="109"/>
      <c r="G61" s="109"/>
      <c r="H61" s="109"/>
      <c r="I61" s="109">
        <f t="shared" si="19"/>
        <v>10144</v>
      </c>
      <c r="J61" s="109">
        <v>10144</v>
      </c>
      <c r="K61" s="109">
        <f t="shared" si="20"/>
        <v>0</v>
      </c>
      <c r="L61" s="109"/>
    </row>
    <row r="62" ht="21.75" customHeight="1" spans="1:12">
      <c r="A62" s="109" t="s">
        <v>1463</v>
      </c>
      <c r="B62" s="109" t="s">
        <v>1439</v>
      </c>
      <c r="C62" s="109" t="s">
        <v>1126</v>
      </c>
      <c r="D62" s="109">
        <v>1974</v>
      </c>
      <c r="E62" s="109">
        <f t="shared" si="18"/>
        <v>0</v>
      </c>
      <c r="F62" s="109"/>
      <c r="G62" s="109"/>
      <c r="H62" s="109"/>
      <c r="I62" s="109">
        <f t="shared" si="19"/>
        <v>1974</v>
      </c>
      <c r="J62" s="109">
        <v>1974</v>
      </c>
      <c r="K62" s="109">
        <f t="shared" si="20"/>
        <v>0</v>
      </c>
      <c r="L62" s="109"/>
    </row>
    <row r="63" ht="21.75" customHeight="1" spans="1:12">
      <c r="A63" s="109" t="s">
        <v>1464</v>
      </c>
      <c r="B63" s="109" t="s">
        <v>1439</v>
      </c>
      <c r="C63" s="109" t="s">
        <v>1128</v>
      </c>
      <c r="D63" s="109">
        <v>299</v>
      </c>
      <c r="E63" s="109">
        <f t="shared" si="18"/>
        <v>0</v>
      </c>
      <c r="F63" s="109"/>
      <c r="G63" s="109"/>
      <c r="H63" s="109"/>
      <c r="I63" s="109">
        <f t="shared" si="19"/>
        <v>299</v>
      </c>
      <c r="J63" s="109">
        <v>299</v>
      </c>
      <c r="K63" s="109">
        <f t="shared" si="20"/>
        <v>0</v>
      </c>
      <c r="L63" s="109"/>
    </row>
    <row r="64" ht="21.75" customHeight="1" spans="1:12">
      <c r="A64" s="109" t="s">
        <v>1465</v>
      </c>
      <c r="B64" s="109" t="s">
        <v>1439</v>
      </c>
      <c r="C64" s="109" t="s">
        <v>1130</v>
      </c>
      <c r="D64" s="109">
        <v>295</v>
      </c>
      <c r="E64" s="109">
        <f t="shared" si="18"/>
        <v>0</v>
      </c>
      <c r="F64" s="109"/>
      <c r="G64" s="109"/>
      <c r="H64" s="109"/>
      <c r="I64" s="109">
        <f t="shared" si="19"/>
        <v>295</v>
      </c>
      <c r="J64" s="109">
        <v>295</v>
      </c>
      <c r="K64" s="109">
        <f t="shared" si="20"/>
        <v>0</v>
      </c>
      <c r="L64" s="109"/>
    </row>
    <row r="65" ht="21.75" customHeight="1" spans="1:12">
      <c r="A65" s="109" t="s">
        <v>1466</v>
      </c>
      <c r="B65" s="109" t="s">
        <v>1439</v>
      </c>
      <c r="C65" s="109" t="s">
        <v>1133</v>
      </c>
      <c r="D65" s="109">
        <v>11448</v>
      </c>
      <c r="E65" s="109">
        <f t="shared" si="18"/>
        <v>0</v>
      </c>
      <c r="F65" s="109"/>
      <c r="G65" s="109"/>
      <c r="H65" s="109"/>
      <c r="I65" s="109">
        <f t="shared" si="19"/>
        <v>11448</v>
      </c>
      <c r="J65" s="109">
        <v>11448</v>
      </c>
      <c r="K65" s="109">
        <f t="shared" si="20"/>
        <v>0</v>
      </c>
      <c r="L65" s="109"/>
    </row>
    <row r="66" ht="21.75" customHeight="1" spans="1:12">
      <c r="A66" s="109" t="s">
        <v>1467</v>
      </c>
      <c r="B66" s="109" t="s">
        <v>1439</v>
      </c>
      <c r="C66" s="109" t="s">
        <v>1135</v>
      </c>
      <c r="D66" s="109">
        <v>624</v>
      </c>
      <c r="E66" s="109">
        <f t="shared" si="18"/>
        <v>30</v>
      </c>
      <c r="F66" s="109"/>
      <c r="G66" s="109"/>
      <c r="H66" s="109">
        <v>30</v>
      </c>
      <c r="I66" s="109">
        <f t="shared" si="19"/>
        <v>594</v>
      </c>
      <c r="J66" s="109">
        <v>594</v>
      </c>
      <c r="K66" s="109">
        <f t="shared" si="20"/>
        <v>0</v>
      </c>
      <c r="L66" s="109"/>
    </row>
    <row r="67" ht="21.75" customHeight="1" spans="1:12">
      <c r="A67" s="109" t="s">
        <v>1468</v>
      </c>
      <c r="B67" s="109" t="s">
        <v>1439</v>
      </c>
      <c r="C67" s="109" t="s">
        <v>1137</v>
      </c>
      <c r="D67" s="109">
        <v>3080</v>
      </c>
      <c r="E67" s="109">
        <f t="shared" si="18"/>
        <v>0</v>
      </c>
      <c r="F67" s="109"/>
      <c r="G67" s="109"/>
      <c r="H67" s="109"/>
      <c r="I67" s="109">
        <f t="shared" si="19"/>
        <v>3080</v>
      </c>
      <c r="J67" s="109">
        <v>3080</v>
      </c>
      <c r="K67" s="109">
        <f t="shared" si="20"/>
        <v>0</v>
      </c>
      <c r="L67" s="109"/>
    </row>
    <row r="68" ht="21.75" customHeight="1" spans="1:12">
      <c r="A68" s="109" t="s">
        <v>1469</v>
      </c>
      <c r="B68" s="109" t="s">
        <v>1439</v>
      </c>
      <c r="C68" s="109" t="s">
        <v>1139</v>
      </c>
      <c r="D68" s="109">
        <v>15728</v>
      </c>
      <c r="E68" s="109">
        <f t="shared" ref="E68" si="21">SUM(F68:H68)</f>
        <v>0</v>
      </c>
      <c r="F68" s="109"/>
      <c r="G68" s="109"/>
      <c r="H68" s="109"/>
      <c r="I68" s="109">
        <f t="shared" ref="I68" si="22">D68-E68</f>
        <v>15728</v>
      </c>
      <c r="J68" s="109"/>
      <c r="K68" s="109">
        <f t="shared" ref="K68" si="23">I68-J68</f>
        <v>15728</v>
      </c>
      <c r="L68" s="109"/>
    </row>
    <row r="69" ht="21.75" customHeight="1" spans="1:12">
      <c r="A69" s="109" t="s">
        <v>1470</v>
      </c>
      <c r="B69" s="109" t="s">
        <v>1439</v>
      </c>
      <c r="C69" s="109" t="s">
        <v>1141</v>
      </c>
      <c r="D69" s="109">
        <v>3736</v>
      </c>
      <c r="E69" s="109">
        <f t="shared" ref="E69:E91" si="24">SUM(F69:H69)</f>
        <v>0</v>
      </c>
      <c r="F69" s="109"/>
      <c r="G69" s="109"/>
      <c r="H69" s="109"/>
      <c r="I69" s="109">
        <f t="shared" ref="I69:I91" si="25">D69-E69</f>
        <v>3736</v>
      </c>
      <c r="J69" s="109">
        <v>3736</v>
      </c>
      <c r="K69" s="109">
        <f t="shared" ref="K69:K91" si="26">I69-J69</f>
        <v>0</v>
      </c>
      <c r="L69" s="109"/>
    </row>
    <row r="70" ht="21.75" customHeight="1" spans="1:12">
      <c r="A70" s="109" t="s">
        <v>1471</v>
      </c>
      <c r="B70" s="109" t="s">
        <v>1439</v>
      </c>
      <c r="C70" s="109" t="s">
        <v>1143</v>
      </c>
      <c r="D70" s="109">
        <v>4009</v>
      </c>
      <c r="E70" s="109">
        <f t="shared" si="24"/>
        <v>1679</v>
      </c>
      <c r="F70" s="109"/>
      <c r="G70" s="109"/>
      <c r="H70" s="109">
        <v>1679</v>
      </c>
      <c r="I70" s="109">
        <f t="shared" si="25"/>
        <v>2330</v>
      </c>
      <c r="J70" s="109">
        <v>2330</v>
      </c>
      <c r="K70" s="109">
        <f t="shared" si="26"/>
        <v>0</v>
      </c>
      <c r="L70" s="109"/>
    </row>
    <row r="71" ht="21.75" customHeight="1" spans="1:12">
      <c r="A71" s="109" t="s">
        <v>1472</v>
      </c>
      <c r="B71" s="109" t="s">
        <v>1439</v>
      </c>
      <c r="C71" s="109" t="s">
        <v>1145</v>
      </c>
      <c r="D71" s="109">
        <v>3193</v>
      </c>
      <c r="E71" s="109">
        <f t="shared" si="24"/>
        <v>1238</v>
      </c>
      <c r="F71" s="109"/>
      <c r="G71" s="109"/>
      <c r="H71" s="109">
        <v>1238</v>
      </c>
      <c r="I71" s="109">
        <f t="shared" si="25"/>
        <v>1955</v>
      </c>
      <c r="J71" s="109">
        <v>1955</v>
      </c>
      <c r="K71" s="109">
        <f t="shared" si="26"/>
        <v>0</v>
      </c>
      <c r="L71" s="109"/>
    </row>
    <row r="72" ht="21.75" customHeight="1" spans="1:12">
      <c r="A72" s="109" t="s">
        <v>1473</v>
      </c>
      <c r="B72" s="109" t="s">
        <v>1439</v>
      </c>
      <c r="C72" s="109" t="s">
        <v>1147</v>
      </c>
      <c r="D72" s="109">
        <v>24735</v>
      </c>
      <c r="E72" s="109">
        <f t="shared" si="24"/>
        <v>0</v>
      </c>
      <c r="F72" s="109"/>
      <c r="G72" s="109"/>
      <c r="H72" s="109"/>
      <c r="I72" s="109">
        <f t="shared" si="25"/>
        <v>24735</v>
      </c>
      <c r="J72" s="109">
        <v>440</v>
      </c>
      <c r="K72" s="109">
        <f t="shared" si="26"/>
        <v>24295</v>
      </c>
      <c r="L72" s="109"/>
    </row>
    <row r="73" ht="21.75" customHeight="1" spans="1:12">
      <c r="A73" s="109" t="s">
        <v>1474</v>
      </c>
      <c r="B73" s="109" t="s">
        <v>1439</v>
      </c>
      <c r="C73" s="109" t="s">
        <v>1149</v>
      </c>
      <c r="D73" s="109">
        <v>444</v>
      </c>
      <c r="E73" s="109">
        <f t="shared" si="24"/>
        <v>159</v>
      </c>
      <c r="F73" s="109"/>
      <c r="G73" s="109"/>
      <c r="H73" s="109">
        <v>159</v>
      </c>
      <c r="I73" s="109">
        <f t="shared" si="25"/>
        <v>285</v>
      </c>
      <c r="J73" s="109">
        <v>285</v>
      </c>
      <c r="K73" s="109">
        <f t="shared" si="26"/>
        <v>0</v>
      </c>
      <c r="L73" s="109"/>
    </row>
    <row r="74" ht="21.75" customHeight="1" spans="1:12">
      <c r="A74" s="109" t="s">
        <v>1475</v>
      </c>
      <c r="B74" s="109" t="s">
        <v>1439</v>
      </c>
      <c r="C74" s="109" t="s">
        <v>966</v>
      </c>
      <c r="D74" s="109">
        <v>11912</v>
      </c>
      <c r="E74" s="109">
        <f t="shared" si="24"/>
        <v>0</v>
      </c>
      <c r="F74" s="109"/>
      <c r="G74" s="109"/>
      <c r="H74" s="109"/>
      <c r="I74" s="109">
        <f t="shared" si="25"/>
        <v>11912</v>
      </c>
      <c r="J74" s="109">
        <v>11912</v>
      </c>
      <c r="K74" s="109">
        <f t="shared" si="26"/>
        <v>0</v>
      </c>
      <c r="L74" s="109"/>
    </row>
    <row r="75" ht="21.75" customHeight="1" spans="1:12">
      <c r="A75" s="109" t="s">
        <v>1476</v>
      </c>
      <c r="B75" s="109" t="s">
        <v>1439</v>
      </c>
      <c r="C75" s="109" t="s">
        <v>1153</v>
      </c>
      <c r="D75" s="109">
        <v>4596</v>
      </c>
      <c r="E75" s="109">
        <f t="shared" si="24"/>
        <v>0</v>
      </c>
      <c r="F75" s="109"/>
      <c r="G75" s="109"/>
      <c r="H75" s="109"/>
      <c r="I75" s="109">
        <f t="shared" si="25"/>
        <v>4596</v>
      </c>
      <c r="J75" s="109">
        <v>4596</v>
      </c>
      <c r="K75" s="109">
        <f t="shared" si="26"/>
        <v>0</v>
      </c>
      <c r="L75" s="109"/>
    </row>
    <row r="76" ht="21.75" customHeight="1" spans="1:12">
      <c r="A76" s="109" t="s">
        <v>1477</v>
      </c>
      <c r="B76" s="109" t="s">
        <v>1439</v>
      </c>
      <c r="C76" s="109" t="s">
        <v>1155</v>
      </c>
      <c r="D76" s="109">
        <v>7918</v>
      </c>
      <c r="E76" s="109">
        <f t="shared" si="24"/>
        <v>0</v>
      </c>
      <c r="F76" s="109"/>
      <c r="G76" s="109"/>
      <c r="H76" s="109"/>
      <c r="I76" s="109">
        <f t="shared" si="25"/>
        <v>7918</v>
      </c>
      <c r="J76" s="109">
        <v>6334.4</v>
      </c>
      <c r="K76" s="109">
        <f t="shared" si="26"/>
        <v>1583.6</v>
      </c>
      <c r="L76" s="109"/>
    </row>
    <row r="77" ht="21.75" customHeight="1" spans="1:12">
      <c r="A77" s="109" t="s">
        <v>1478</v>
      </c>
      <c r="B77" s="109" t="s">
        <v>1439</v>
      </c>
      <c r="C77" s="109" t="s">
        <v>1159</v>
      </c>
      <c r="D77" s="109">
        <v>39012</v>
      </c>
      <c r="E77" s="109">
        <f t="shared" si="24"/>
        <v>0</v>
      </c>
      <c r="F77" s="109"/>
      <c r="G77" s="109"/>
      <c r="H77" s="109"/>
      <c r="I77" s="109">
        <f t="shared" si="25"/>
        <v>39012</v>
      </c>
      <c r="J77" s="109">
        <v>39012</v>
      </c>
      <c r="K77" s="109">
        <f t="shared" si="26"/>
        <v>0</v>
      </c>
      <c r="L77" s="109"/>
    </row>
    <row r="78" ht="21.75" customHeight="1" spans="1:12">
      <c r="A78" s="109" t="s">
        <v>1479</v>
      </c>
      <c r="B78" s="109" t="s">
        <v>1439</v>
      </c>
      <c r="C78" s="109" t="s">
        <v>1161</v>
      </c>
      <c r="D78" s="109">
        <v>312469</v>
      </c>
      <c r="E78" s="109">
        <f t="shared" si="24"/>
        <v>0</v>
      </c>
      <c r="F78" s="109"/>
      <c r="G78" s="109"/>
      <c r="H78" s="109"/>
      <c r="I78" s="109">
        <f t="shared" si="25"/>
        <v>312469</v>
      </c>
      <c r="J78" s="109">
        <v>253144.47</v>
      </c>
      <c r="K78" s="109">
        <f t="shared" si="26"/>
        <v>59324.53</v>
      </c>
      <c r="L78" s="109"/>
    </row>
    <row r="79" ht="21.75" customHeight="1" spans="1:12">
      <c r="A79" s="109" t="s">
        <v>1480</v>
      </c>
      <c r="B79" s="109" t="s">
        <v>1439</v>
      </c>
      <c r="C79" s="109" t="s">
        <v>1163</v>
      </c>
      <c r="D79" s="109">
        <v>93</v>
      </c>
      <c r="E79" s="109">
        <f t="shared" si="24"/>
        <v>0</v>
      </c>
      <c r="F79" s="109"/>
      <c r="G79" s="109"/>
      <c r="H79" s="109"/>
      <c r="I79" s="109">
        <f t="shared" si="25"/>
        <v>93</v>
      </c>
      <c r="J79" s="109">
        <v>93</v>
      </c>
      <c r="K79" s="109">
        <f t="shared" si="26"/>
        <v>0</v>
      </c>
      <c r="L79" s="109"/>
    </row>
    <row r="80" ht="21.75" customHeight="1" spans="1:12">
      <c r="A80" s="109" t="s">
        <v>1246</v>
      </c>
      <c r="B80" s="109" t="s">
        <v>1439</v>
      </c>
      <c r="C80" s="109" t="s">
        <v>1165</v>
      </c>
      <c r="D80" s="109">
        <v>13071</v>
      </c>
      <c r="E80" s="109">
        <f t="shared" si="24"/>
        <v>13071</v>
      </c>
      <c r="F80" s="109">
        <v>13071</v>
      </c>
      <c r="G80" s="109"/>
      <c r="H80" s="109"/>
      <c r="I80" s="109">
        <f t="shared" si="25"/>
        <v>0</v>
      </c>
      <c r="J80" s="109"/>
      <c r="K80" s="109">
        <f t="shared" si="26"/>
        <v>0</v>
      </c>
      <c r="L80" s="109"/>
    </row>
    <row r="81" ht="21.75" customHeight="1" spans="1:12">
      <c r="A81" s="109" t="s">
        <v>1481</v>
      </c>
      <c r="B81" s="109" t="s">
        <v>1439</v>
      </c>
      <c r="C81" s="109" t="s">
        <v>1167</v>
      </c>
      <c r="D81" s="109">
        <v>158754</v>
      </c>
      <c r="E81" s="109">
        <f t="shared" si="24"/>
        <v>1115.8</v>
      </c>
      <c r="F81" s="109"/>
      <c r="G81" s="109"/>
      <c r="H81" s="109">
        <v>1115.8</v>
      </c>
      <c r="I81" s="109">
        <f t="shared" si="25"/>
        <v>157638.2</v>
      </c>
      <c r="J81" s="109">
        <v>157638.2</v>
      </c>
      <c r="K81" s="109">
        <f t="shared" si="26"/>
        <v>0</v>
      </c>
      <c r="L81" s="109"/>
    </row>
    <row r="82" ht="21.75" customHeight="1" spans="1:12">
      <c r="A82" s="109" t="s">
        <v>1482</v>
      </c>
      <c r="B82" s="109" t="s">
        <v>1439</v>
      </c>
      <c r="C82" s="109" t="s">
        <v>1169</v>
      </c>
      <c r="D82" s="109">
        <v>90117</v>
      </c>
      <c r="E82" s="109">
        <f t="shared" si="24"/>
        <v>0</v>
      </c>
      <c r="F82" s="109"/>
      <c r="G82" s="109"/>
      <c r="H82" s="109"/>
      <c r="I82" s="109">
        <f t="shared" si="25"/>
        <v>90117</v>
      </c>
      <c r="J82" s="109">
        <v>90117</v>
      </c>
      <c r="K82" s="109">
        <f t="shared" si="26"/>
        <v>0</v>
      </c>
      <c r="L82" s="109"/>
    </row>
    <row r="83" ht="21.75" customHeight="1" spans="1:12">
      <c r="A83" s="109" t="s">
        <v>1483</v>
      </c>
      <c r="B83" s="109" t="s">
        <v>1439</v>
      </c>
      <c r="C83" s="109" t="s">
        <v>1171</v>
      </c>
      <c r="D83" s="109">
        <v>1199</v>
      </c>
      <c r="E83" s="109">
        <f t="shared" si="24"/>
        <v>0</v>
      </c>
      <c r="F83" s="109"/>
      <c r="G83" s="109"/>
      <c r="H83" s="109"/>
      <c r="I83" s="109">
        <f t="shared" si="25"/>
        <v>1199</v>
      </c>
      <c r="J83" s="109">
        <v>1199</v>
      </c>
      <c r="K83" s="109">
        <f t="shared" si="26"/>
        <v>0</v>
      </c>
      <c r="L83" s="109"/>
    </row>
    <row r="84" ht="21.75" customHeight="1" spans="1:12">
      <c r="A84" s="109" t="s">
        <v>1484</v>
      </c>
      <c r="B84" s="109" t="s">
        <v>1439</v>
      </c>
      <c r="C84" s="109" t="s">
        <v>1174</v>
      </c>
      <c r="D84" s="109">
        <v>30000</v>
      </c>
      <c r="E84" s="109">
        <f t="shared" si="24"/>
        <v>30000</v>
      </c>
      <c r="F84" s="109"/>
      <c r="G84" s="109"/>
      <c r="H84" s="109">
        <v>30000</v>
      </c>
      <c r="I84" s="109">
        <f t="shared" si="25"/>
        <v>0</v>
      </c>
      <c r="J84" s="109"/>
      <c r="K84" s="109">
        <f t="shared" si="26"/>
        <v>0</v>
      </c>
      <c r="L84" s="109"/>
    </row>
    <row r="85" ht="21.75" customHeight="1" spans="1:12">
      <c r="A85" s="109" t="s">
        <v>1234</v>
      </c>
      <c r="B85" s="109" t="s">
        <v>1439</v>
      </c>
      <c r="C85" s="109" t="s">
        <v>1177</v>
      </c>
      <c r="D85" s="109">
        <v>522300</v>
      </c>
      <c r="E85" s="109">
        <f t="shared" si="24"/>
        <v>522300</v>
      </c>
      <c r="F85" s="109">
        <v>522300</v>
      </c>
      <c r="G85" s="109"/>
      <c r="H85" s="109"/>
      <c r="I85" s="109">
        <f t="shared" si="25"/>
        <v>0</v>
      </c>
      <c r="J85" s="109"/>
      <c r="K85" s="109">
        <f t="shared" si="26"/>
        <v>0</v>
      </c>
      <c r="L85" s="109"/>
    </row>
    <row r="86" ht="21.75" customHeight="1" spans="1:12">
      <c r="A86" s="109" t="s">
        <v>1485</v>
      </c>
      <c r="B86" s="109" t="s">
        <v>1439</v>
      </c>
      <c r="C86" s="109" t="s">
        <v>1177</v>
      </c>
      <c r="D86" s="109">
        <v>827015</v>
      </c>
      <c r="E86" s="109">
        <f t="shared" si="24"/>
        <v>827015</v>
      </c>
      <c r="F86" s="109">
        <v>827015</v>
      </c>
      <c r="G86" s="109"/>
      <c r="H86" s="109"/>
      <c r="I86" s="109">
        <f t="shared" si="25"/>
        <v>0</v>
      </c>
      <c r="J86" s="109"/>
      <c r="K86" s="109">
        <f t="shared" si="26"/>
        <v>0</v>
      </c>
      <c r="L86" s="109"/>
    </row>
    <row r="87" ht="21.75" customHeight="1" spans="1:12">
      <c r="A87" s="109" t="s">
        <v>1486</v>
      </c>
      <c r="B87" s="109" t="s">
        <v>1439</v>
      </c>
      <c r="C87" s="109" t="s">
        <v>1181</v>
      </c>
      <c r="D87" s="109">
        <v>31500</v>
      </c>
      <c r="E87" s="109">
        <f t="shared" si="24"/>
        <v>0</v>
      </c>
      <c r="F87" s="109"/>
      <c r="G87" s="109"/>
      <c r="H87" s="109"/>
      <c r="I87" s="109">
        <f t="shared" si="25"/>
        <v>31500</v>
      </c>
      <c r="J87" s="109">
        <v>31500</v>
      </c>
      <c r="K87" s="109">
        <f t="shared" si="26"/>
        <v>0</v>
      </c>
      <c r="L87" s="109"/>
    </row>
    <row r="88" ht="21.75" customHeight="1" spans="1:12">
      <c r="A88" s="109" t="s">
        <v>1255</v>
      </c>
      <c r="B88" s="109" t="s">
        <v>1439</v>
      </c>
      <c r="C88" s="109" t="s">
        <v>1184</v>
      </c>
      <c r="D88" s="109">
        <v>6866</v>
      </c>
      <c r="E88" s="109">
        <f t="shared" si="24"/>
        <v>6866</v>
      </c>
      <c r="F88" s="109">
        <v>6736</v>
      </c>
      <c r="G88" s="109"/>
      <c r="H88" s="109">
        <v>130</v>
      </c>
      <c r="I88" s="109">
        <f t="shared" si="25"/>
        <v>0</v>
      </c>
      <c r="J88" s="109"/>
      <c r="K88" s="109">
        <f t="shared" si="26"/>
        <v>0</v>
      </c>
      <c r="L88" s="109"/>
    </row>
    <row r="89" ht="21.75" customHeight="1" spans="1:12">
      <c r="A89" s="109" t="s">
        <v>1487</v>
      </c>
      <c r="B89" s="109" t="s">
        <v>1439</v>
      </c>
      <c r="C89" s="109" t="s">
        <v>1190</v>
      </c>
      <c r="D89" s="109">
        <v>5278</v>
      </c>
      <c r="E89" s="109">
        <f t="shared" si="24"/>
        <v>0</v>
      </c>
      <c r="F89" s="109"/>
      <c r="G89" s="109"/>
      <c r="H89" s="109"/>
      <c r="I89" s="109">
        <f t="shared" si="25"/>
        <v>5278</v>
      </c>
      <c r="J89" s="109">
        <v>5278</v>
      </c>
      <c r="K89" s="109">
        <f t="shared" si="26"/>
        <v>0</v>
      </c>
      <c r="L89" s="109"/>
    </row>
    <row r="90" ht="21.75" customHeight="1" spans="1:12">
      <c r="A90" s="109" t="s">
        <v>1488</v>
      </c>
      <c r="B90" s="109" t="s">
        <v>1439</v>
      </c>
      <c r="C90" s="109" t="s">
        <v>1192</v>
      </c>
      <c r="D90" s="109">
        <v>43558</v>
      </c>
      <c r="E90" s="109">
        <f t="shared" si="24"/>
        <v>0</v>
      </c>
      <c r="F90" s="109"/>
      <c r="G90" s="109"/>
      <c r="H90" s="109"/>
      <c r="I90" s="109">
        <f t="shared" si="25"/>
        <v>43558</v>
      </c>
      <c r="J90" s="109">
        <v>36835.5</v>
      </c>
      <c r="K90" s="109">
        <f t="shared" si="26"/>
        <v>6722.5</v>
      </c>
      <c r="L90" s="109"/>
    </row>
    <row r="91" ht="21.75" customHeight="1" spans="1:12">
      <c r="A91" s="109" t="s">
        <v>1236</v>
      </c>
      <c r="B91" s="109" t="s">
        <v>1439</v>
      </c>
      <c r="C91" s="109" t="s">
        <v>1195</v>
      </c>
      <c r="D91" s="109">
        <v>2371</v>
      </c>
      <c r="E91" s="109">
        <f t="shared" si="24"/>
        <v>2371</v>
      </c>
      <c r="F91" s="109">
        <v>2371</v>
      </c>
      <c r="G91" s="109"/>
      <c r="H91" s="109"/>
      <c r="I91" s="109">
        <f t="shared" si="25"/>
        <v>0</v>
      </c>
      <c r="J91" s="109"/>
      <c r="K91" s="109">
        <f t="shared" si="26"/>
        <v>0</v>
      </c>
      <c r="L91" s="109"/>
    </row>
    <row r="92" ht="21.75" customHeight="1" spans="1:12">
      <c r="A92" s="109" t="s">
        <v>1197</v>
      </c>
      <c r="B92" s="109"/>
      <c r="C92" s="109"/>
      <c r="D92" s="109">
        <f t="shared" ref="D92" si="27">SUM(D93:D98)</f>
        <v>2429</v>
      </c>
      <c r="E92" s="109">
        <f t="shared" ref="E92:K92" si="28">SUM(E93:E98)</f>
        <v>899</v>
      </c>
      <c r="F92" s="109">
        <f t="shared" si="28"/>
        <v>0</v>
      </c>
      <c r="G92" s="109">
        <f t="shared" si="28"/>
        <v>0</v>
      </c>
      <c r="H92" s="109">
        <f t="shared" si="28"/>
        <v>899</v>
      </c>
      <c r="I92" s="109">
        <f t="shared" si="28"/>
        <v>1530</v>
      </c>
      <c r="J92" s="109">
        <f t="shared" si="28"/>
        <v>1084.32</v>
      </c>
      <c r="K92" s="109">
        <f t="shared" si="28"/>
        <v>445.68</v>
      </c>
      <c r="L92" s="109">
        <f>J92/I92</f>
        <v>0.708705882352941</v>
      </c>
    </row>
    <row r="93" ht="21.75" customHeight="1" spans="1:12">
      <c r="A93" s="109" t="s">
        <v>1489</v>
      </c>
      <c r="B93" s="109" t="s">
        <v>1439</v>
      </c>
      <c r="C93" s="109" t="s">
        <v>1199</v>
      </c>
      <c r="D93" s="109">
        <v>223</v>
      </c>
      <c r="E93" s="109">
        <f t="shared" ref="E93:E98" si="29">SUM(F93:H93)</f>
        <v>223</v>
      </c>
      <c r="F93" s="109"/>
      <c r="G93" s="109"/>
      <c r="H93" s="109">
        <v>223</v>
      </c>
      <c r="I93" s="109">
        <f t="shared" ref="I93:I98" si="30">D93-E93</f>
        <v>0</v>
      </c>
      <c r="J93" s="109"/>
      <c r="K93" s="109">
        <f t="shared" ref="K93:K98" si="31">I93-J93</f>
        <v>0</v>
      </c>
      <c r="L93" s="109"/>
    </row>
    <row r="94" ht="21.75" customHeight="1" spans="1:12">
      <c r="A94" s="109" t="s">
        <v>1490</v>
      </c>
      <c r="B94" s="109" t="s">
        <v>1439</v>
      </c>
      <c r="C94" s="109" t="s">
        <v>1201</v>
      </c>
      <c r="D94" s="109">
        <v>392</v>
      </c>
      <c r="E94" s="109">
        <f t="shared" si="29"/>
        <v>0</v>
      </c>
      <c r="F94" s="109"/>
      <c r="G94" s="109"/>
      <c r="H94" s="109"/>
      <c r="I94" s="109">
        <f t="shared" si="30"/>
        <v>392</v>
      </c>
      <c r="J94" s="109">
        <v>391.32</v>
      </c>
      <c r="K94" s="109">
        <f t="shared" si="31"/>
        <v>0.680000000000007</v>
      </c>
      <c r="L94" s="109"/>
    </row>
    <row r="95" ht="21.75" customHeight="1" spans="1:12">
      <c r="A95" s="109" t="s">
        <v>1491</v>
      </c>
      <c r="B95" s="109" t="s">
        <v>1439</v>
      </c>
      <c r="C95" s="109" t="s">
        <v>1203</v>
      </c>
      <c r="D95" s="109">
        <v>48</v>
      </c>
      <c r="E95" s="109">
        <f t="shared" si="29"/>
        <v>0</v>
      </c>
      <c r="F95" s="109"/>
      <c r="G95" s="109"/>
      <c r="H95" s="109"/>
      <c r="I95" s="109">
        <f t="shared" si="30"/>
        <v>48</v>
      </c>
      <c r="J95" s="109">
        <v>48</v>
      </c>
      <c r="K95" s="109">
        <f t="shared" si="31"/>
        <v>0</v>
      </c>
      <c r="L95" s="109"/>
    </row>
    <row r="96" ht="21.75" customHeight="1" spans="1:12">
      <c r="A96" s="109" t="s">
        <v>1492</v>
      </c>
      <c r="B96" s="109" t="s">
        <v>1439</v>
      </c>
      <c r="C96" s="109" t="s">
        <v>1205</v>
      </c>
      <c r="D96" s="109">
        <v>636</v>
      </c>
      <c r="E96" s="109">
        <f t="shared" si="29"/>
        <v>630</v>
      </c>
      <c r="F96" s="109"/>
      <c r="G96" s="109"/>
      <c r="H96" s="109">
        <v>630</v>
      </c>
      <c r="I96" s="109">
        <f t="shared" si="30"/>
        <v>6</v>
      </c>
      <c r="J96" s="109">
        <v>6</v>
      </c>
      <c r="K96" s="109">
        <f t="shared" si="31"/>
        <v>0</v>
      </c>
      <c r="L96" s="109"/>
    </row>
    <row r="97" ht="21.75" customHeight="1" spans="1:12">
      <c r="A97" s="109" t="s">
        <v>1493</v>
      </c>
      <c r="B97" s="109" t="s">
        <v>1439</v>
      </c>
      <c r="C97" s="109" t="s">
        <v>1207</v>
      </c>
      <c r="D97" s="109">
        <v>46</v>
      </c>
      <c r="E97" s="109">
        <f t="shared" si="29"/>
        <v>46</v>
      </c>
      <c r="F97" s="109"/>
      <c r="G97" s="109"/>
      <c r="H97" s="109">
        <v>46</v>
      </c>
      <c r="I97" s="109">
        <f t="shared" si="30"/>
        <v>0</v>
      </c>
      <c r="J97" s="109"/>
      <c r="K97" s="109">
        <f t="shared" si="31"/>
        <v>0</v>
      </c>
      <c r="L97" s="109"/>
    </row>
    <row r="98" ht="21.75" customHeight="1" spans="1:12">
      <c r="A98" s="109" t="s">
        <v>1494</v>
      </c>
      <c r="B98" s="109" t="s">
        <v>1439</v>
      </c>
      <c r="C98" s="109" t="s">
        <v>1209</v>
      </c>
      <c r="D98" s="109">
        <v>1084</v>
      </c>
      <c r="E98" s="109">
        <f t="shared" si="29"/>
        <v>0</v>
      </c>
      <c r="F98" s="109"/>
      <c r="G98" s="109"/>
      <c r="H98" s="109"/>
      <c r="I98" s="109">
        <f t="shared" si="30"/>
        <v>1084</v>
      </c>
      <c r="J98" s="109">
        <v>639</v>
      </c>
      <c r="K98" s="109">
        <f t="shared" si="31"/>
        <v>445</v>
      </c>
      <c r="L98" s="109"/>
    </row>
  </sheetData>
  <mergeCells count="7">
    <mergeCell ref="A2:L2"/>
    <mergeCell ref="E4:H4"/>
    <mergeCell ref="I4:L4"/>
    <mergeCell ref="A4:A5"/>
    <mergeCell ref="B4:B5"/>
    <mergeCell ref="C4:C5"/>
    <mergeCell ref="D4:D5"/>
  </mergeCells>
  <printOptions horizontalCentered="1"/>
  <pageMargins left="0.118055555555556" right="0.118055555555556" top="0.747916666666667" bottom="0.747916666666667" header="0.313888888888889" footer="0.313888888888889"/>
  <pageSetup paperSize="9" scale="74" firstPageNumber="4294963191" fitToHeight="999" orientation="landscape" useFirstPageNumber="1"/>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showFormulas="1" workbookViewId="0">
      <selection activeCell="C1" sqref="C1"/>
    </sheetView>
  </sheetViews>
  <sheetFormatPr defaultColWidth="8" defaultRowHeight="12.75" customHeight="1" outlineLevelCol="2"/>
  <cols>
    <col min="1" max="1" width="26.1" customWidth="1"/>
    <col min="2" max="2" width="1.1" customWidth="1"/>
    <col min="3" max="3" width="28.1" customWidth="1"/>
  </cols>
  <sheetData>
    <row r="1" customHeight="1" spans="1:1">
      <c r="A1" t="s">
        <v>1495</v>
      </c>
    </row>
    <row r="2" customHeight="1" spans="1:1">
      <c r="A2" t="s">
        <v>1496</v>
      </c>
    </row>
    <row r="3" customHeight="1" spans="1:3">
      <c r="A3" t="s">
        <v>1497</v>
      </c>
      <c r="C3" t="s">
        <v>1498</v>
      </c>
    </row>
    <row r="4" customHeight="1" spans="1:1">
      <c r="A4">
        <v>3</v>
      </c>
    </row>
    <row r="7" customHeight="1" spans="1:1">
      <c r="A7" t="s">
        <v>1499</v>
      </c>
    </row>
    <row r="8" customHeight="1" spans="1:1">
      <c r="A8" t="s">
        <v>1500</v>
      </c>
    </row>
    <row r="9" customHeight="1" spans="1:1">
      <c r="A9" t="s">
        <v>1501</v>
      </c>
    </row>
    <row r="10" customHeight="1" spans="1:1">
      <c r="A10" t="s">
        <v>1502</v>
      </c>
    </row>
    <row r="11" customHeight="1" spans="1:1">
      <c r="A11" t="s">
        <v>1503</v>
      </c>
    </row>
    <row r="14" customHeight="1" spans="1:1">
      <c r="A14" t="s">
        <v>1504</v>
      </c>
    </row>
    <row r="17" customHeight="1" spans="3:3">
      <c r="C17" t="s">
        <v>1505</v>
      </c>
    </row>
    <row r="20" customHeight="1" spans="1:1">
      <c r="A20" t="s">
        <v>1506</v>
      </c>
    </row>
    <row r="26" customHeight="1" spans="3:3">
      <c r="C26" t="s">
        <v>1507</v>
      </c>
    </row>
  </sheetData>
  <sheetProtection password="8863" sheet="1" objects="1"/>
  <pageMargins left="0.75" right="0.75" top="1" bottom="1" header="0.5" footer="0.5"/>
  <pageSetup paperSize="9" firstPageNumber="4294963191" orientation="portrait" useFirstPageNumber="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5"/>
  <sheetViews>
    <sheetView tabSelected="1" zoomScale="70" zoomScaleNormal="70" workbookViewId="0">
      <pane xSplit="2" ySplit="6" topLeftCell="C10" activePane="bottomRight" state="frozen"/>
      <selection/>
      <selection pane="topRight"/>
      <selection pane="bottomLeft"/>
      <selection pane="bottomRight" activeCell="J14" sqref="J14"/>
    </sheetView>
  </sheetViews>
  <sheetFormatPr defaultColWidth="8.7" defaultRowHeight="14.25"/>
  <cols>
    <col min="1" max="1" width="6.78333333333333" style="41" customWidth="1"/>
    <col min="2" max="2" width="23.6" style="42" customWidth="1"/>
    <col min="3" max="3" width="9.5" style="42" customWidth="1"/>
    <col min="4" max="4" width="14.1" style="42" customWidth="1"/>
    <col min="5" max="5" width="13.2" style="42" customWidth="1"/>
    <col min="6" max="6" width="11" style="42" customWidth="1"/>
    <col min="7" max="7" width="13.2" style="42" customWidth="1"/>
    <col min="8" max="8" width="13" style="42" customWidth="1"/>
    <col min="9" max="9" width="18.2166666666667" style="42" customWidth="1"/>
    <col min="10" max="10" width="17.9" style="43" customWidth="1"/>
    <col min="11" max="11" width="18.1" style="44" customWidth="1"/>
    <col min="12" max="12" width="19.4" style="44" customWidth="1"/>
    <col min="13" max="13" width="18" style="44" customWidth="1"/>
    <col min="14" max="14" width="19.1" style="44" customWidth="1"/>
    <col min="15" max="15" width="21.7833333333333" style="44" customWidth="1"/>
    <col min="16" max="16" width="19.7" style="44" customWidth="1"/>
    <col min="17" max="17" width="17" style="44" customWidth="1"/>
    <col min="18" max="18" width="18.9" style="45" customWidth="1"/>
    <col min="19" max="19" width="17" style="46" customWidth="1"/>
    <col min="20" max="20" width="17" style="47" customWidth="1"/>
    <col min="21" max="21" width="17.7" style="47" customWidth="1"/>
    <col min="22" max="22" width="18.4" style="47" customWidth="1"/>
    <col min="23" max="23" width="17" style="47" customWidth="1"/>
    <col min="24" max="24" width="16.9" style="47" customWidth="1"/>
    <col min="25" max="25" width="18.6" style="48" customWidth="1"/>
    <col min="26" max="16384" width="8.7" style="42"/>
  </cols>
  <sheetData>
    <row r="1" ht="37" customHeight="1" spans="1:1">
      <c r="A1" s="41" t="s">
        <v>1508</v>
      </c>
    </row>
    <row r="2" ht="28.5" spans="2:25">
      <c r="B2" s="49" t="s">
        <v>1509</v>
      </c>
      <c r="C2" s="49"/>
      <c r="D2" s="49"/>
      <c r="E2" s="49"/>
      <c r="F2" s="49"/>
      <c r="G2" s="49"/>
      <c r="H2" s="49"/>
      <c r="I2" s="49"/>
      <c r="J2" s="74"/>
      <c r="K2" s="75"/>
      <c r="L2" s="74"/>
      <c r="M2" s="74"/>
      <c r="N2" s="74"/>
      <c r="O2" s="74"/>
      <c r="P2" s="74"/>
      <c r="Q2" s="74"/>
      <c r="R2" s="74"/>
      <c r="S2" s="84"/>
      <c r="T2" s="49"/>
      <c r="U2" s="49"/>
      <c r="V2" s="49"/>
      <c r="W2" s="49"/>
      <c r="X2" s="49"/>
      <c r="Y2" s="49"/>
    </row>
    <row r="3" s="36" customFormat="1" spans="1:25">
      <c r="A3" s="50" t="s">
        <v>109</v>
      </c>
      <c r="B3" s="50"/>
      <c r="C3" s="50"/>
      <c r="D3" s="50"/>
      <c r="E3" s="51"/>
      <c r="F3" s="52"/>
      <c r="G3" s="52"/>
      <c r="H3" s="52"/>
      <c r="I3" s="52"/>
      <c r="J3" s="76"/>
      <c r="K3" s="77"/>
      <c r="L3" s="77"/>
      <c r="M3" s="77"/>
      <c r="N3" s="77"/>
      <c r="O3" s="77"/>
      <c r="P3" s="77"/>
      <c r="Q3" s="77"/>
      <c r="R3" s="85"/>
      <c r="S3" s="86"/>
      <c r="T3" s="87"/>
      <c r="U3" s="87"/>
      <c r="V3" s="87"/>
      <c r="W3" s="87"/>
      <c r="X3" s="87"/>
      <c r="Y3" s="99"/>
    </row>
    <row r="4" s="36" customFormat="1" spans="1:25">
      <c r="A4" s="53"/>
      <c r="B4" s="53"/>
      <c r="C4" s="53"/>
      <c r="D4" s="53"/>
      <c r="E4" s="54"/>
      <c r="F4" s="52"/>
      <c r="G4" s="52"/>
      <c r="H4" s="52"/>
      <c r="I4" s="52"/>
      <c r="J4" s="76"/>
      <c r="K4" s="77"/>
      <c r="L4" s="77"/>
      <c r="M4" s="77"/>
      <c r="N4" s="77"/>
      <c r="O4" s="77"/>
      <c r="P4" s="77"/>
      <c r="Q4" s="77"/>
      <c r="R4" s="85"/>
      <c r="S4" s="86"/>
      <c r="T4" s="87"/>
      <c r="U4" s="87"/>
      <c r="V4" s="87"/>
      <c r="W4" s="87"/>
      <c r="X4" s="87"/>
      <c r="Y4" s="99"/>
    </row>
    <row r="5" s="37" customFormat="1" ht="36" customHeight="1" spans="1:25">
      <c r="A5" s="55" t="s">
        <v>277</v>
      </c>
      <c r="B5" s="56" t="s">
        <v>1510</v>
      </c>
      <c r="C5" s="56" t="s">
        <v>1511</v>
      </c>
      <c r="D5" s="56" t="s">
        <v>1512</v>
      </c>
      <c r="E5" s="56" t="s">
        <v>1513</v>
      </c>
      <c r="F5" s="56" t="s">
        <v>1514</v>
      </c>
      <c r="G5" s="56" t="s">
        <v>1515</v>
      </c>
      <c r="H5" s="56" t="s">
        <v>1516</v>
      </c>
      <c r="I5" s="56" t="s">
        <v>1517</v>
      </c>
      <c r="J5" s="78" t="s">
        <v>1518</v>
      </c>
      <c r="K5" s="79" t="s">
        <v>1519</v>
      </c>
      <c r="L5" s="79" t="s">
        <v>1520</v>
      </c>
      <c r="M5" s="79" t="s">
        <v>1521</v>
      </c>
      <c r="N5" s="79" t="s">
        <v>1522</v>
      </c>
      <c r="O5" s="79" t="s">
        <v>1523</v>
      </c>
      <c r="P5" s="79" t="s">
        <v>1524</v>
      </c>
      <c r="Q5" s="79" t="s">
        <v>1525</v>
      </c>
      <c r="R5" s="88" t="s">
        <v>1526</v>
      </c>
      <c r="S5" s="89"/>
      <c r="T5" s="90"/>
      <c r="U5" s="91" t="s">
        <v>1527</v>
      </c>
      <c r="V5" s="91" t="s">
        <v>1528</v>
      </c>
      <c r="W5" s="91" t="s">
        <v>1529</v>
      </c>
      <c r="X5" s="91" t="s">
        <v>1530</v>
      </c>
      <c r="Y5" s="100" t="s">
        <v>307</v>
      </c>
    </row>
    <row r="6" s="37" customFormat="1" customHeight="1" spans="1:25">
      <c r="A6" s="57"/>
      <c r="B6" s="58"/>
      <c r="C6" s="58"/>
      <c r="D6" s="58"/>
      <c r="E6" s="58"/>
      <c r="F6" s="58"/>
      <c r="G6" s="58"/>
      <c r="H6" s="58"/>
      <c r="I6" s="58"/>
      <c r="J6" s="80"/>
      <c r="K6" s="81"/>
      <c r="L6" s="81"/>
      <c r="M6" s="81"/>
      <c r="N6" s="81"/>
      <c r="O6" s="81"/>
      <c r="P6" s="81"/>
      <c r="Q6" s="81"/>
      <c r="R6" s="92" t="s">
        <v>143</v>
      </c>
      <c r="S6" s="93" t="s">
        <v>1531</v>
      </c>
      <c r="T6" s="93" t="s">
        <v>1532</v>
      </c>
      <c r="U6" s="94"/>
      <c r="V6" s="94"/>
      <c r="W6" s="94"/>
      <c r="X6" s="94"/>
      <c r="Y6" s="101"/>
    </row>
    <row r="7" s="38" customFormat="1" customHeight="1" spans="1:25">
      <c r="A7" s="59" t="s">
        <v>1533</v>
      </c>
      <c r="B7" s="60"/>
      <c r="C7" s="61"/>
      <c r="D7" s="62"/>
      <c r="E7" s="62"/>
      <c r="F7" s="62"/>
      <c r="G7" s="62"/>
      <c r="H7" s="62"/>
      <c r="I7" s="62"/>
      <c r="J7" s="82">
        <f>SUM(J8,J25)</f>
        <v>8318.71</v>
      </c>
      <c r="K7" s="82">
        <f t="shared" ref="K7:X7" si="0">SUM(K8,K25)</f>
        <v>920.9</v>
      </c>
      <c r="L7" s="82">
        <f t="shared" si="0"/>
        <v>977.8</v>
      </c>
      <c r="M7" s="82">
        <f t="shared" si="0"/>
        <v>1029.46</v>
      </c>
      <c r="N7" s="82">
        <f t="shared" si="0"/>
        <v>1329.82</v>
      </c>
      <c r="O7" s="82">
        <f t="shared" si="0"/>
        <v>824.86</v>
      </c>
      <c r="P7" s="82">
        <f t="shared" si="0"/>
        <v>693.37</v>
      </c>
      <c r="Q7" s="82">
        <f t="shared" si="0"/>
        <v>899.06</v>
      </c>
      <c r="R7" s="82">
        <f t="shared" si="0"/>
        <v>1418.18</v>
      </c>
      <c r="S7" s="82">
        <f t="shared" si="0"/>
        <v>0</v>
      </c>
      <c r="T7" s="82">
        <f t="shared" si="0"/>
        <v>1418.18</v>
      </c>
      <c r="U7" s="82">
        <f t="shared" si="0"/>
        <v>62</v>
      </c>
      <c r="V7" s="82">
        <f t="shared" si="0"/>
        <v>134.2</v>
      </c>
      <c r="W7" s="82">
        <f t="shared" si="0"/>
        <v>29.06</v>
      </c>
      <c r="X7" s="82">
        <f t="shared" si="0"/>
        <v>0</v>
      </c>
      <c r="Y7" s="102"/>
    </row>
    <row r="8" s="38" customFormat="1" customHeight="1" spans="1:25">
      <c r="A8" s="63" t="s">
        <v>1534</v>
      </c>
      <c r="B8" s="64" t="s">
        <v>1412</v>
      </c>
      <c r="C8" s="61"/>
      <c r="D8" s="62"/>
      <c r="E8" s="62"/>
      <c r="F8" s="62"/>
      <c r="G8" s="62"/>
      <c r="H8" s="62"/>
      <c r="I8" s="62"/>
      <c r="J8" s="82">
        <f>J9+J11+J14+J16+J18</f>
        <v>3985.73</v>
      </c>
      <c r="K8" s="82">
        <f t="shared" ref="K8:X8" si="1">K9+K11+K14+K16+K18</f>
        <v>726.61</v>
      </c>
      <c r="L8" s="82">
        <f t="shared" si="1"/>
        <v>702.32</v>
      </c>
      <c r="M8" s="82">
        <f t="shared" si="1"/>
        <v>300.5</v>
      </c>
      <c r="N8" s="82">
        <f t="shared" si="1"/>
        <v>507.2</v>
      </c>
      <c r="O8" s="82">
        <f t="shared" si="1"/>
        <v>512.6</v>
      </c>
      <c r="P8" s="82">
        <f t="shared" si="1"/>
        <v>316</v>
      </c>
      <c r="Q8" s="82">
        <f t="shared" si="1"/>
        <v>697.4</v>
      </c>
      <c r="R8" s="82">
        <f t="shared" si="1"/>
        <v>72.9</v>
      </c>
      <c r="S8" s="82">
        <f t="shared" si="1"/>
        <v>0</v>
      </c>
      <c r="T8" s="82">
        <f t="shared" si="1"/>
        <v>72.9</v>
      </c>
      <c r="U8" s="82">
        <f t="shared" si="1"/>
        <v>12</v>
      </c>
      <c r="V8" s="82">
        <f t="shared" si="1"/>
        <v>113.2</v>
      </c>
      <c r="W8" s="82">
        <f t="shared" si="1"/>
        <v>25</v>
      </c>
      <c r="X8" s="82">
        <f t="shared" si="1"/>
        <v>0</v>
      </c>
      <c r="Y8" s="102"/>
    </row>
    <row r="9" s="38" customFormat="1" customHeight="1" spans="1:25">
      <c r="A9" s="65" t="s">
        <v>1535</v>
      </c>
      <c r="B9" s="66"/>
      <c r="C9" s="62"/>
      <c r="D9" s="62"/>
      <c r="E9" s="62"/>
      <c r="F9" s="62"/>
      <c r="G9" s="62"/>
      <c r="H9" s="67"/>
      <c r="I9" s="67"/>
      <c r="J9" s="82">
        <f t="shared" ref="J9:X9" si="2">SUM(J10:J10)</f>
        <v>-392.4</v>
      </c>
      <c r="K9" s="82">
        <f t="shared" si="2"/>
        <v>0</v>
      </c>
      <c r="L9" s="82">
        <f t="shared" si="2"/>
        <v>0</v>
      </c>
      <c r="M9" s="82">
        <f t="shared" si="2"/>
        <v>0</v>
      </c>
      <c r="N9" s="82">
        <f t="shared" si="2"/>
        <v>0</v>
      </c>
      <c r="O9" s="82">
        <f t="shared" si="2"/>
        <v>-392.4</v>
      </c>
      <c r="P9" s="82">
        <f t="shared" si="2"/>
        <v>0</v>
      </c>
      <c r="Q9" s="82">
        <f t="shared" si="2"/>
        <v>0</v>
      </c>
      <c r="R9" s="82">
        <f t="shared" si="2"/>
        <v>0</v>
      </c>
      <c r="S9" s="95">
        <f t="shared" si="2"/>
        <v>0</v>
      </c>
      <c r="T9" s="95">
        <f t="shared" si="2"/>
        <v>0</v>
      </c>
      <c r="U9" s="82">
        <f t="shared" si="2"/>
        <v>0</v>
      </c>
      <c r="V9" s="82">
        <f t="shared" si="2"/>
        <v>0</v>
      </c>
      <c r="W9" s="82">
        <f t="shared" si="2"/>
        <v>0</v>
      </c>
      <c r="X9" s="82">
        <f t="shared" si="2"/>
        <v>0</v>
      </c>
      <c r="Y9" s="102"/>
    </row>
    <row r="10" s="39" customFormat="1" ht="90" customHeight="1" spans="1:25">
      <c r="A10" s="68" t="s">
        <v>1536</v>
      </c>
      <c r="B10" s="21" t="s">
        <v>1537</v>
      </c>
      <c r="C10" s="21" t="s">
        <v>1538</v>
      </c>
      <c r="D10" s="21" t="s">
        <v>1539</v>
      </c>
      <c r="E10" s="21" t="s">
        <v>1540</v>
      </c>
      <c r="F10" s="21"/>
      <c r="G10" s="21" t="s">
        <v>1541</v>
      </c>
      <c r="H10" s="21" t="s">
        <v>1542</v>
      </c>
      <c r="I10" s="21" t="s">
        <v>1543</v>
      </c>
      <c r="J10" s="82">
        <f>K10+L10+M10+N10+O10+P10+Q10+R10+U10+V10+W10+X10</f>
        <v>-392.4</v>
      </c>
      <c r="K10" s="83"/>
      <c r="L10" s="83"/>
      <c r="M10" s="83"/>
      <c r="N10" s="83"/>
      <c r="O10" s="83">
        <v>-392.4</v>
      </c>
      <c r="P10" s="83"/>
      <c r="Q10" s="83"/>
      <c r="R10" s="83">
        <f>S10+T10</f>
        <v>0</v>
      </c>
      <c r="S10" s="83"/>
      <c r="T10" s="83"/>
      <c r="U10" s="83"/>
      <c r="V10" s="83"/>
      <c r="W10" s="83"/>
      <c r="X10" s="83"/>
      <c r="Y10" s="103" t="s">
        <v>1544</v>
      </c>
    </row>
    <row r="11" s="38" customFormat="1" customHeight="1" spans="1:25">
      <c r="A11" s="65" t="s">
        <v>1545</v>
      </c>
      <c r="B11" s="66"/>
      <c r="C11" s="62"/>
      <c r="D11" s="62"/>
      <c r="E11" s="62"/>
      <c r="F11" s="62"/>
      <c r="G11" s="62"/>
      <c r="H11" s="67"/>
      <c r="I11" s="21"/>
      <c r="J11" s="82">
        <f>SUM(J12:J13)</f>
        <v>-840</v>
      </c>
      <c r="K11" s="82">
        <f t="shared" ref="J11:X11" si="3">SUM(K12:K13)</f>
        <v>-289</v>
      </c>
      <c r="L11" s="82">
        <f t="shared" si="3"/>
        <v>-13</v>
      </c>
      <c r="M11" s="82">
        <f t="shared" si="3"/>
        <v>-58</v>
      </c>
      <c r="N11" s="82">
        <f t="shared" si="3"/>
        <v>-15</v>
      </c>
      <c r="O11" s="82">
        <f t="shared" si="3"/>
        <v>-2</v>
      </c>
      <c r="P11" s="82">
        <f t="shared" si="3"/>
        <v>-139</v>
      </c>
      <c r="Q11" s="82">
        <f t="shared" si="3"/>
        <v>-101</v>
      </c>
      <c r="R11" s="82">
        <f t="shared" si="3"/>
        <v>-223</v>
      </c>
      <c r="S11" s="95">
        <f t="shared" si="3"/>
        <v>0</v>
      </c>
      <c r="T11" s="95">
        <f t="shared" si="3"/>
        <v>-223</v>
      </c>
      <c r="U11" s="82">
        <f t="shared" si="3"/>
        <v>0</v>
      </c>
      <c r="V11" s="82">
        <f t="shared" si="3"/>
        <v>0</v>
      </c>
      <c r="W11" s="82">
        <f t="shared" si="3"/>
        <v>0</v>
      </c>
      <c r="X11" s="82">
        <f t="shared" si="3"/>
        <v>0</v>
      </c>
      <c r="Y11" s="102"/>
    </row>
    <row r="12" s="39" customFormat="1" ht="36" customHeight="1" spans="1:25">
      <c r="A12" s="68" t="s">
        <v>1546</v>
      </c>
      <c r="B12" s="21" t="s">
        <v>1547</v>
      </c>
      <c r="C12" s="21" t="s">
        <v>1538</v>
      </c>
      <c r="D12" s="21" t="s">
        <v>1548</v>
      </c>
      <c r="E12" s="21" t="s">
        <v>1549</v>
      </c>
      <c r="F12" s="21"/>
      <c r="G12" s="21" t="s">
        <v>1541</v>
      </c>
      <c r="H12" s="69" t="s">
        <v>1542</v>
      </c>
      <c r="I12" s="21" t="s">
        <v>1543</v>
      </c>
      <c r="J12" s="82">
        <f>K12+L12+M12+N12+O12+P12+Q12+R12+U12+V12+W12+X12</f>
        <v>-720</v>
      </c>
      <c r="K12" s="83">
        <v>-248</v>
      </c>
      <c r="L12" s="83">
        <v>-11</v>
      </c>
      <c r="M12" s="83">
        <v>-50</v>
      </c>
      <c r="N12" s="83">
        <v>-13</v>
      </c>
      <c r="O12" s="83">
        <v>-1</v>
      </c>
      <c r="P12" s="83">
        <v>-119</v>
      </c>
      <c r="Q12" s="83">
        <v>-87</v>
      </c>
      <c r="R12" s="83">
        <f>S12+T12</f>
        <v>-191</v>
      </c>
      <c r="S12" s="83"/>
      <c r="T12" s="83">
        <v>-191</v>
      </c>
      <c r="U12" s="96"/>
      <c r="V12" s="97"/>
      <c r="W12" s="96"/>
      <c r="X12" s="97"/>
      <c r="Y12" s="103"/>
    </row>
    <row r="13" s="39" customFormat="1" ht="36" customHeight="1" spans="1:25">
      <c r="A13" s="68" t="s">
        <v>1550</v>
      </c>
      <c r="B13" s="21" t="s">
        <v>1551</v>
      </c>
      <c r="C13" s="21" t="s">
        <v>1538</v>
      </c>
      <c r="D13" s="21" t="s">
        <v>1548</v>
      </c>
      <c r="E13" s="21" t="s">
        <v>1549</v>
      </c>
      <c r="F13" s="21"/>
      <c r="G13" s="21" t="s">
        <v>1541</v>
      </c>
      <c r="H13" s="69" t="s">
        <v>1542</v>
      </c>
      <c r="I13" s="21" t="s">
        <v>1543</v>
      </c>
      <c r="J13" s="82">
        <f>K13+L13+M13+N13+O13+P13+Q13+R13+U13+V13+W13+X13</f>
        <v>-120</v>
      </c>
      <c r="K13" s="83">
        <v>-41</v>
      </c>
      <c r="L13" s="83">
        <v>-2</v>
      </c>
      <c r="M13" s="83">
        <v>-8</v>
      </c>
      <c r="N13" s="83">
        <v>-2</v>
      </c>
      <c r="O13" s="83">
        <v>-1</v>
      </c>
      <c r="P13" s="83">
        <v>-20</v>
      </c>
      <c r="Q13" s="83">
        <v>-14</v>
      </c>
      <c r="R13" s="83">
        <f>S13+T13</f>
        <v>-32</v>
      </c>
      <c r="S13" s="83"/>
      <c r="T13" s="83">
        <v>-32</v>
      </c>
      <c r="U13" s="83"/>
      <c r="V13" s="83"/>
      <c r="W13" s="96"/>
      <c r="X13" s="97"/>
      <c r="Y13" s="103" t="s">
        <v>1552</v>
      </c>
    </row>
    <row r="14" s="38" customFormat="1" customHeight="1" spans="1:25">
      <c r="A14" s="65" t="s">
        <v>1553</v>
      </c>
      <c r="B14" s="66"/>
      <c r="C14" s="62"/>
      <c r="D14" s="62"/>
      <c r="E14" s="62"/>
      <c r="F14" s="70"/>
      <c r="G14" s="70"/>
      <c r="H14" s="71"/>
      <c r="I14" s="21"/>
      <c r="J14" s="82">
        <f>SUM(J15:J15)</f>
        <v>768</v>
      </c>
      <c r="K14" s="82">
        <f t="shared" ref="J14:X14" si="4">SUM(K15:K15)</f>
        <v>116</v>
      </c>
      <c r="L14" s="82">
        <f t="shared" si="4"/>
        <v>132</v>
      </c>
      <c r="M14" s="82">
        <f t="shared" si="4"/>
        <v>76</v>
      </c>
      <c r="N14" s="82">
        <f t="shared" si="4"/>
        <v>124</v>
      </c>
      <c r="O14" s="82">
        <f t="shared" si="4"/>
        <v>40</v>
      </c>
      <c r="P14" s="82">
        <f t="shared" si="4"/>
        <v>84</v>
      </c>
      <c r="Q14" s="82">
        <f t="shared" si="4"/>
        <v>164</v>
      </c>
      <c r="R14" s="82">
        <f t="shared" si="4"/>
        <v>0</v>
      </c>
      <c r="S14" s="95">
        <f t="shared" si="4"/>
        <v>0</v>
      </c>
      <c r="T14" s="95">
        <f t="shared" si="4"/>
        <v>0</v>
      </c>
      <c r="U14" s="82">
        <f t="shared" si="4"/>
        <v>4</v>
      </c>
      <c r="V14" s="82">
        <f t="shared" si="4"/>
        <v>20</v>
      </c>
      <c r="W14" s="82">
        <f t="shared" si="4"/>
        <v>8</v>
      </c>
      <c r="X14" s="82">
        <f t="shared" si="4"/>
        <v>0</v>
      </c>
      <c r="Y14" s="104"/>
    </row>
    <row r="15" s="39" customFormat="1" ht="36" customHeight="1" spans="1:25">
      <c r="A15" s="68" t="s">
        <v>1554</v>
      </c>
      <c r="B15" s="21" t="s">
        <v>1555</v>
      </c>
      <c r="C15" s="21" t="s">
        <v>1538</v>
      </c>
      <c r="D15" s="21" t="s">
        <v>1556</v>
      </c>
      <c r="E15" s="21" t="s">
        <v>1557</v>
      </c>
      <c r="F15" s="21" t="s">
        <v>1558</v>
      </c>
      <c r="G15" s="21" t="s">
        <v>1541</v>
      </c>
      <c r="H15" s="21" t="s">
        <v>1559</v>
      </c>
      <c r="I15" s="21" t="s">
        <v>1543</v>
      </c>
      <c r="J15" s="82">
        <f>K15+L15+M15+N15+O15+P15+Q15+R15+U15+V15+W15+X15</f>
        <v>768</v>
      </c>
      <c r="K15" s="83">
        <v>116</v>
      </c>
      <c r="L15" s="83">
        <v>132</v>
      </c>
      <c r="M15" s="83">
        <v>76</v>
      </c>
      <c r="N15" s="83">
        <v>124</v>
      </c>
      <c r="O15" s="83">
        <v>40</v>
      </c>
      <c r="P15" s="83">
        <v>84</v>
      </c>
      <c r="Q15" s="83">
        <v>164</v>
      </c>
      <c r="R15" s="83">
        <f>S15+T15</f>
        <v>0</v>
      </c>
      <c r="S15" s="98"/>
      <c r="T15" s="83"/>
      <c r="U15" s="83">
        <v>4</v>
      </c>
      <c r="V15" s="83">
        <v>20</v>
      </c>
      <c r="W15" s="83">
        <v>8</v>
      </c>
      <c r="X15" s="83"/>
      <c r="Y15" s="105" t="s">
        <v>1560</v>
      </c>
    </row>
    <row r="16" s="38" customFormat="1" customHeight="1" spans="1:25">
      <c r="A16" s="65" t="s">
        <v>1561</v>
      </c>
      <c r="B16" s="66"/>
      <c r="C16" s="62"/>
      <c r="D16" s="70"/>
      <c r="E16" s="70"/>
      <c r="F16" s="70"/>
      <c r="G16" s="70"/>
      <c r="H16" s="71"/>
      <c r="I16" s="21"/>
      <c r="J16" s="82">
        <f>SUM(J17)</f>
        <v>2726</v>
      </c>
      <c r="K16" s="82">
        <f t="shared" ref="K16:X16" si="5">SUM(K17)</f>
        <v>405</v>
      </c>
      <c r="L16" s="82">
        <f t="shared" si="5"/>
        <v>415</v>
      </c>
      <c r="M16" s="82">
        <f t="shared" si="5"/>
        <v>170</v>
      </c>
      <c r="N16" s="82">
        <f t="shared" si="5"/>
        <v>285</v>
      </c>
      <c r="O16" s="82">
        <f t="shared" si="5"/>
        <v>755</v>
      </c>
      <c r="P16" s="82">
        <f t="shared" si="5"/>
        <v>190</v>
      </c>
      <c r="Q16" s="82">
        <f t="shared" si="5"/>
        <v>406</v>
      </c>
      <c r="R16" s="82">
        <f t="shared" si="5"/>
        <v>0</v>
      </c>
      <c r="S16" s="82">
        <f t="shared" si="5"/>
        <v>0</v>
      </c>
      <c r="T16" s="82">
        <f t="shared" si="5"/>
        <v>0</v>
      </c>
      <c r="U16" s="82">
        <f t="shared" si="5"/>
        <v>8</v>
      </c>
      <c r="V16" s="82">
        <f t="shared" si="5"/>
        <v>75</v>
      </c>
      <c r="W16" s="82">
        <f t="shared" si="5"/>
        <v>17</v>
      </c>
      <c r="X16" s="82">
        <f t="shared" si="5"/>
        <v>0</v>
      </c>
      <c r="Y16" s="102"/>
    </row>
    <row r="17" s="39" customFormat="1" ht="36" customHeight="1" spans="1:25">
      <c r="A17" s="68" t="s">
        <v>1562</v>
      </c>
      <c r="B17" s="21" t="s">
        <v>1563</v>
      </c>
      <c r="C17" s="21" t="s">
        <v>1538</v>
      </c>
      <c r="D17" s="21" t="s">
        <v>1564</v>
      </c>
      <c r="E17" s="21" t="s">
        <v>1565</v>
      </c>
      <c r="F17" s="21" t="s">
        <v>1558</v>
      </c>
      <c r="G17" s="21" t="s">
        <v>1541</v>
      </c>
      <c r="H17" s="21" t="s">
        <v>1559</v>
      </c>
      <c r="I17" s="21" t="s">
        <v>1543</v>
      </c>
      <c r="J17" s="82">
        <f>K17+L17+M17+N17+O17+P17+Q17+R17+U17+V17+W17+X17</f>
        <v>2726</v>
      </c>
      <c r="K17" s="83">
        <v>405</v>
      </c>
      <c r="L17" s="83">
        <v>415</v>
      </c>
      <c r="M17" s="83">
        <v>170</v>
      </c>
      <c r="N17" s="83">
        <v>285</v>
      </c>
      <c r="O17" s="83">
        <v>755</v>
      </c>
      <c r="P17" s="83">
        <v>190</v>
      </c>
      <c r="Q17" s="83">
        <v>406</v>
      </c>
      <c r="R17" s="83">
        <f>S17+T17</f>
        <v>0</v>
      </c>
      <c r="S17" s="98"/>
      <c r="T17" s="83"/>
      <c r="U17" s="83">
        <v>8</v>
      </c>
      <c r="V17" s="83">
        <v>75</v>
      </c>
      <c r="W17" s="83">
        <v>17</v>
      </c>
      <c r="X17" s="83"/>
      <c r="Y17" s="105" t="s">
        <v>1560</v>
      </c>
    </row>
    <row r="18" s="40" customFormat="1" ht="24" customHeight="1" spans="1:25">
      <c r="A18" s="65" t="s">
        <v>1566</v>
      </c>
      <c r="B18" s="66"/>
      <c r="C18" s="62"/>
      <c r="D18" s="70"/>
      <c r="E18" s="70"/>
      <c r="F18" s="70"/>
      <c r="G18" s="70"/>
      <c r="H18" s="71"/>
      <c r="I18" s="21"/>
      <c r="J18" s="82">
        <f>SUM(J19:J24)</f>
        <v>1724.13</v>
      </c>
      <c r="K18" s="82">
        <f t="shared" ref="K18:X18" si="6">SUM(K19:K24)</f>
        <v>494.61</v>
      </c>
      <c r="L18" s="82">
        <f t="shared" si="6"/>
        <v>168.32</v>
      </c>
      <c r="M18" s="82">
        <f t="shared" si="6"/>
        <v>112.5</v>
      </c>
      <c r="N18" s="82">
        <f t="shared" si="6"/>
        <v>113.2</v>
      </c>
      <c r="O18" s="82">
        <f t="shared" si="6"/>
        <v>112</v>
      </c>
      <c r="P18" s="82">
        <f t="shared" si="6"/>
        <v>181</v>
      </c>
      <c r="Q18" s="82">
        <f t="shared" si="6"/>
        <v>228.4</v>
      </c>
      <c r="R18" s="82">
        <f t="shared" si="6"/>
        <v>295.9</v>
      </c>
      <c r="S18" s="82">
        <f t="shared" si="6"/>
        <v>0</v>
      </c>
      <c r="T18" s="82">
        <f t="shared" si="6"/>
        <v>295.9</v>
      </c>
      <c r="U18" s="82">
        <f t="shared" si="6"/>
        <v>0</v>
      </c>
      <c r="V18" s="82">
        <f t="shared" si="6"/>
        <v>18.2</v>
      </c>
      <c r="W18" s="82">
        <f t="shared" si="6"/>
        <v>0</v>
      </c>
      <c r="X18" s="82">
        <f t="shared" si="6"/>
        <v>0</v>
      </c>
      <c r="Y18" s="106"/>
    </row>
    <row r="19" s="39" customFormat="1" ht="36" customHeight="1" spans="1:25">
      <c r="A19" s="68" t="s">
        <v>1567</v>
      </c>
      <c r="B19" s="21" t="s">
        <v>1568</v>
      </c>
      <c r="C19" s="21" t="s">
        <v>1538</v>
      </c>
      <c r="D19" s="21" t="s">
        <v>1569</v>
      </c>
      <c r="E19" s="21" t="s">
        <v>1570</v>
      </c>
      <c r="F19" s="21" t="s">
        <v>1571</v>
      </c>
      <c r="G19" s="21" t="s">
        <v>1541</v>
      </c>
      <c r="H19" s="21" t="s">
        <v>1559</v>
      </c>
      <c r="I19" s="21" t="s">
        <v>1543</v>
      </c>
      <c r="J19" s="82">
        <f>K19+L19+M19+N19+O19+P19+Q19+R19+U19+V19+W19+X19</f>
        <v>60</v>
      </c>
      <c r="K19" s="83"/>
      <c r="L19" s="83"/>
      <c r="M19" s="83"/>
      <c r="N19" s="83"/>
      <c r="O19" s="83">
        <v>60</v>
      </c>
      <c r="P19" s="83"/>
      <c r="Q19" s="83"/>
      <c r="R19" s="83">
        <f>S19+T19</f>
        <v>0</v>
      </c>
      <c r="S19" s="83"/>
      <c r="T19" s="83"/>
      <c r="U19" s="83"/>
      <c r="V19" s="83"/>
      <c r="W19" s="83"/>
      <c r="X19" s="83"/>
      <c r="Y19" s="107"/>
    </row>
    <row r="20" s="39" customFormat="1" ht="36" customHeight="1" spans="1:25">
      <c r="A20" s="68" t="s">
        <v>1572</v>
      </c>
      <c r="B20" s="21" t="s">
        <v>1573</v>
      </c>
      <c r="C20" s="21" t="s">
        <v>1538</v>
      </c>
      <c r="D20" s="21" t="s">
        <v>1569</v>
      </c>
      <c r="E20" s="21" t="s">
        <v>1570</v>
      </c>
      <c r="F20" s="21" t="s">
        <v>1574</v>
      </c>
      <c r="G20" s="21" t="s">
        <v>1541</v>
      </c>
      <c r="H20" s="21" t="s">
        <v>1559</v>
      </c>
      <c r="I20" s="21" t="s">
        <v>1543</v>
      </c>
      <c r="J20" s="82">
        <f>K20+L20+M20+N20+O20+P20+Q20+R20+U20+V20+W20+X20</f>
        <v>8</v>
      </c>
      <c r="K20" s="83"/>
      <c r="L20" s="83">
        <v>2</v>
      </c>
      <c r="M20" s="83">
        <v>0.5</v>
      </c>
      <c r="N20" s="83">
        <v>0.2</v>
      </c>
      <c r="O20" s="83">
        <v>5</v>
      </c>
      <c r="P20" s="83"/>
      <c r="Q20" s="83">
        <v>0.1</v>
      </c>
      <c r="R20" s="83">
        <f>S20+T20</f>
        <v>0</v>
      </c>
      <c r="S20" s="83"/>
      <c r="T20" s="83"/>
      <c r="U20" s="83"/>
      <c r="V20" s="83">
        <v>0.2</v>
      </c>
      <c r="W20" s="83"/>
      <c r="X20" s="83"/>
      <c r="Y20" s="105"/>
    </row>
    <row r="21" s="39" customFormat="1" ht="36" customHeight="1" spans="1:25">
      <c r="A21" s="68" t="s">
        <v>1575</v>
      </c>
      <c r="B21" s="21" t="s">
        <v>1576</v>
      </c>
      <c r="C21" s="21" t="s">
        <v>1538</v>
      </c>
      <c r="D21" s="21" t="s">
        <v>1569</v>
      </c>
      <c r="E21" s="21" t="s">
        <v>1570</v>
      </c>
      <c r="F21" s="21" t="s">
        <v>1574</v>
      </c>
      <c r="G21" s="21" t="s">
        <v>1541</v>
      </c>
      <c r="H21" s="21" t="s">
        <v>1559</v>
      </c>
      <c r="I21" s="21" t="s">
        <v>1543</v>
      </c>
      <c r="J21" s="82">
        <f>K21+L21+M21+N21+O21+P21+Q21+R21+U21+V21+W21+X21</f>
        <v>1212</v>
      </c>
      <c r="K21" s="83">
        <v>373</v>
      </c>
      <c r="L21" s="83">
        <v>106</v>
      </c>
      <c r="M21" s="83">
        <v>65</v>
      </c>
      <c r="N21" s="83">
        <v>76</v>
      </c>
      <c r="O21" s="83">
        <v>45</v>
      </c>
      <c r="P21" s="83">
        <v>93</v>
      </c>
      <c r="Q21" s="83">
        <v>197</v>
      </c>
      <c r="R21" s="83">
        <f>S21+T21</f>
        <v>245</v>
      </c>
      <c r="S21" s="83"/>
      <c r="T21" s="83">
        <v>245</v>
      </c>
      <c r="U21" s="83"/>
      <c r="V21" s="83">
        <v>12</v>
      </c>
      <c r="W21" s="83"/>
      <c r="X21" s="83"/>
      <c r="Y21" s="105"/>
    </row>
    <row r="22" s="39" customFormat="1" ht="36" customHeight="1" spans="1:25">
      <c r="A22" s="68" t="s">
        <v>1577</v>
      </c>
      <c r="B22" s="21" t="s">
        <v>1578</v>
      </c>
      <c r="C22" s="21" t="s">
        <v>1538</v>
      </c>
      <c r="D22" s="21" t="s">
        <v>1569</v>
      </c>
      <c r="E22" s="21" t="s">
        <v>1570</v>
      </c>
      <c r="F22" s="21" t="s">
        <v>1579</v>
      </c>
      <c r="G22" s="21" t="s">
        <v>1541</v>
      </c>
      <c r="H22" s="21" t="s">
        <v>1559</v>
      </c>
      <c r="I22" s="21" t="s">
        <v>1543</v>
      </c>
      <c r="J22" s="82">
        <f>K22+L22+M22+N22+O22+P22+Q22+R22+U22+V22+W22+X22</f>
        <v>400</v>
      </c>
      <c r="K22" s="83"/>
      <c r="L22" s="83">
        <v>42</v>
      </c>
      <c r="M22" s="83">
        <v>47</v>
      </c>
      <c r="N22" s="83">
        <v>37</v>
      </c>
      <c r="O22" s="83">
        <v>2</v>
      </c>
      <c r="P22" s="83">
        <v>88</v>
      </c>
      <c r="Q22" s="83">
        <v>76</v>
      </c>
      <c r="R22" s="83">
        <f>S22+T22</f>
        <v>102</v>
      </c>
      <c r="S22" s="83"/>
      <c r="T22" s="83">
        <v>102</v>
      </c>
      <c r="U22" s="83"/>
      <c r="V22" s="83">
        <v>6</v>
      </c>
      <c r="W22" s="83"/>
      <c r="X22" s="83"/>
      <c r="Y22" s="103"/>
    </row>
    <row r="23" s="39" customFormat="1" ht="36" customHeight="1" spans="1:25">
      <c r="A23" s="68" t="s">
        <v>1580</v>
      </c>
      <c r="B23" s="21" t="s">
        <v>1581</v>
      </c>
      <c r="C23" s="21" t="s">
        <v>1538</v>
      </c>
      <c r="D23" s="21" t="s">
        <v>1569</v>
      </c>
      <c r="E23" s="21" t="s">
        <v>1570</v>
      </c>
      <c r="F23" s="21" t="s">
        <v>1571</v>
      </c>
      <c r="G23" s="21" t="s">
        <v>1541</v>
      </c>
      <c r="H23" s="21" t="s">
        <v>1559</v>
      </c>
      <c r="I23" s="21" t="s">
        <v>1543</v>
      </c>
      <c r="J23" s="82">
        <f>K23+L23+M23+N23+O23+P23+Q23+R23+U23+V23+W23+X23</f>
        <v>172.13</v>
      </c>
      <c r="K23" s="83">
        <v>147.31</v>
      </c>
      <c r="L23" s="83">
        <v>24.82</v>
      </c>
      <c r="M23" s="83"/>
      <c r="N23" s="83"/>
      <c r="O23" s="83"/>
      <c r="P23" s="83"/>
      <c r="Q23" s="83"/>
      <c r="R23" s="83">
        <f>S23+T23</f>
        <v>0</v>
      </c>
      <c r="S23" s="83"/>
      <c r="T23" s="83"/>
      <c r="U23" s="83"/>
      <c r="V23" s="83"/>
      <c r="W23" s="83"/>
      <c r="X23" s="83"/>
      <c r="Y23" s="105"/>
    </row>
    <row r="24" s="39" customFormat="1" ht="36" customHeight="1" spans="1:25">
      <c r="A24" s="68" t="s">
        <v>1582</v>
      </c>
      <c r="B24" s="21" t="s">
        <v>1583</v>
      </c>
      <c r="C24" s="21" t="s">
        <v>1538</v>
      </c>
      <c r="D24" s="21" t="s">
        <v>1569</v>
      </c>
      <c r="E24" s="21" t="s">
        <v>1570</v>
      </c>
      <c r="F24" s="21" t="s">
        <v>1584</v>
      </c>
      <c r="G24" s="21" t="s">
        <v>1541</v>
      </c>
      <c r="H24" s="21" t="s">
        <v>1542</v>
      </c>
      <c r="I24" s="21" t="s">
        <v>1543</v>
      </c>
      <c r="J24" s="82">
        <f>K24+L24+M24+N24+O24+P24+Q24+R24+U24+V24+W24+X24</f>
        <v>-128</v>
      </c>
      <c r="K24" s="83">
        <v>-25.7</v>
      </c>
      <c r="L24" s="83">
        <v>-6.5</v>
      </c>
      <c r="M24" s="83"/>
      <c r="N24" s="83"/>
      <c r="O24" s="83"/>
      <c r="P24" s="83"/>
      <c r="Q24" s="83">
        <v>-44.7</v>
      </c>
      <c r="R24" s="83">
        <f>S24+T24</f>
        <v>-51.1</v>
      </c>
      <c r="S24" s="83"/>
      <c r="T24" s="83">
        <v>-51.1</v>
      </c>
      <c r="U24" s="83"/>
      <c r="V24" s="83"/>
      <c r="W24" s="83"/>
      <c r="X24" s="83"/>
      <c r="Y24" s="105"/>
    </row>
    <row r="25" s="40" customFormat="1" customHeight="1" spans="1:25">
      <c r="A25" s="63" t="s">
        <v>1585</v>
      </c>
      <c r="B25" s="72" t="s">
        <v>1586</v>
      </c>
      <c r="C25" s="70"/>
      <c r="D25" s="70"/>
      <c r="E25" s="70"/>
      <c r="F25" s="70"/>
      <c r="G25" s="70"/>
      <c r="H25" s="70"/>
      <c r="I25" s="21"/>
      <c r="J25" s="82">
        <f>SUM(J26)</f>
        <v>4332.98</v>
      </c>
      <c r="K25" s="82">
        <f t="shared" ref="J25:Y25" si="7">SUM(K26)</f>
        <v>194.29</v>
      </c>
      <c r="L25" s="82">
        <f t="shared" si="7"/>
        <v>275.48</v>
      </c>
      <c r="M25" s="82">
        <f t="shared" si="7"/>
        <v>728.96</v>
      </c>
      <c r="N25" s="82">
        <f t="shared" si="7"/>
        <v>822.62</v>
      </c>
      <c r="O25" s="82">
        <f t="shared" si="7"/>
        <v>312.26</v>
      </c>
      <c r="P25" s="82">
        <f t="shared" si="7"/>
        <v>377.37</v>
      </c>
      <c r="Q25" s="82">
        <f t="shared" si="7"/>
        <v>201.66</v>
      </c>
      <c r="R25" s="82">
        <f t="shared" si="7"/>
        <v>1345.28</v>
      </c>
      <c r="S25" s="82">
        <f t="shared" si="7"/>
        <v>0</v>
      </c>
      <c r="T25" s="82">
        <f t="shared" si="7"/>
        <v>1345.28</v>
      </c>
      <c r="U25" s="82">
        <f t="shared" si="7"/>
        <v>50</v>
      </c>
      <c r="V25" s="82">
        <f t="shared" si="7"/>
        <v>21</v>
      </c>
      <c r="W25" s="82">
        <f t="shared" si="7"/>
        <v>4.06</v>
      </c>
      <c r="X25" s="82">
        <f t="shared" si="7"/>
        <v>0</v>
      </c>
      <c r="Y25" s="82"/>
    </row>
    <row r="26" s="40" customFormat="1" customHeight="1" spans="1:25">
      <c r="A26" s="65" t="s">
        <v>1587</v>
      </c>
      <c r="B26" s="66"/>
      <c r="C26" s="70"/>
      <c r="D26" s="70"/>
      <c r="E26" s="70"/>
      <c r="F26" s="70"/>
      <c r="G26" s="70"/>
      <c r="H26" s="71"/>
      <c r="I26" s="21"/>
      <c r="J26" s="82">
        <f>SUM(J27:J35)</f>
        <v>4332.98</v>
      </c>
      <c r="K26" s="82">
        <f t="shared" ref="J26:Y26" si="8">SUM(K27:K35)</f>
        <v>194.29</v>
      </c>
      <c r="L26" s="82">
        <f t="shared" si="8"/>
        <v>275.48</v>
      </c>
      <c r="M26" s="82">
        <f t="shared" si="8"/>
        <v>728.96</v>
      </c>
      <c r="N26" s="82">
        <f t="shared" si="8"/>
        <v>822.62</v>
      </c>
      <c r="O26" s="82">
        <f t="shared" si="8"/>
        <v>312.26</v>
      </c>
      <c r="P26" s="82">
        <f t="shared" si="8"/>
        <v>377.37</v>
      </c>
      <c r="Q26" s="82">
        <f t="shared" si="8"/>
        <v>201.66</v>
      </c>
      <c r="R26" s="82">
        <f t="shared" si="8"/>
        <v>1345.28</v>
      </c>
      <c r="S26" s="82">
        <f t="shared" si="8"/>
        <v>0</v>
      </c>
      <c r="T26" s="82">
        <f t="shared" si="8"/>
        <v>1345.28</v>
      </c>
      <c r="U26" s="82">
        <f t="shared" si="8"/>
        <v>50</v>
      </c>
      <c r="V26" s="82">
        <f t="shared" si="8"/>
        <v>21</v>
      </c>
      <c r="W26" s="82">
        <f t="shared" si="8"/>
        <v>4.06</v>
      </c>
      <c r="X26" s="82">
        <f t="shared" si="8"/>
        <v>0</v>
      </c>
      <c r="Y26" s="82"/>
    </row>
    <row r="27" s="39" customFormat="1" ht="24" customHeight="1" spans="1:25">
      <c r="A27" s="73" t="s">
        <v>1588</v>
      </c>
      <c r="B27" s="21" t="s">
        <v>1589</v>
      </c>
      <c r="C27" s="21" t="s">
        <v>1538</v>
      </c>
      <c r="D27" s="21" t="s">
        <v>1590</v>
      </c>
      <c r="E27" s="21" t="s">
        <v>1591</v>
      </c>
      <c r="F27" s="21" t="s">
        <v>1592</v>
      </c>
      <c r="G27" s="21" t="s">
        <v>1541</v>
      </c>
      <c r="H27" s="21" t="s">
        <v>1559</v>
      </c>
      <c r="I27" s="21" t="s">
        <v>1543</v>
      </c>
      <c r="J27" s="82">
        <f>K27+L27+M27+N27+O27+P27+Q27+R27+U27+V27+W27+X27</f>
        <v>68</v>
      </c>
      <c r="K27" s="83">
        <v>8</v>
      </c>
      <c r="L27" s="83">
        <v>8</v>
      </c>
      <c r="M27" s="83">
        <v>8</v>
      </c>
      <c r="N27" s="83">
        <v>8</v>
      </c>
      <c r="O27" s="83">
        <v>10</v>
      </c>
      <c r="P27" s="83">
        <v>10</v>
      </c>
      <c r="Q27" s="83">
        <v>8</v>
      </c>
      <c r="R27" s="83">
        <f>S27+T27</f>
        <v>8</v>
      </c>
      <c r="S27" s="83"/>
      <c r="T27" s="83">
        <v>8</v>
      </c>
      <c r="U27" s="83"/>
      <c r="V27" s="83"/>
      <c r="W27" s="83"/>
      <c r="X27" s="83"/>
      <c r="Y27" s="105"/>
    </row>
    <row r="28" s="39" customFormat="1" ht="24" customHeight="1" spans="1:25">
      <c r="A28" s="73" t="s">
        <v>1593</v>
      </c>
      <c r="B28" s="21" t="s">
        <v>1594</v>
      </c>
      <c r="C28" s="21" t="s">
        <v>1538</v>
      </c>
      <c r="D28" s="21" t="s">
        <v>1590</v>
      </c>
      <c r="E28" s="21" t="s">
        <v>1591</v>
      </c>
      <c r="F28" s="21" t="s">
        <v>1595</v>
      </c>
      <c r="G28" s="21" t="s">
        <v>1541</v>
      </c>
      <c r="H28" s="21" t="s">
        <v>1559</v>
      </c>
      <c r="I28" s="21" t="s">
        <v>1543</v>
      </c>
      <c r="J28" s="82">
        <f>K28+L28+M28+N28+O28+P28+Q28+R28+U28+V28+W28+X28</f>
        <v>30</v>
      </c>
      <c r="K28" s="83">
        <v>3.64</v>
      </c>
      <c r="L28" s="83">
        <v>5.18</v>
      </c>
      <c r="M28" s="83">
        <v>3.39</v>
      </c>
      <c r="N28" s="83">
        <v>2.9</v>
      </c>
      <c r="O28" s="83"/>
      <c r="P28" s="83">
        <v>3.88</v>
      </c>
      <c r="Q28" s="83">
        <v>1.71</v>
      </c>
      <c r="R28" s="83">
        <f>S28+T28</f>
        <v>9.3</v>
      </c>
      <c r="S28" s="83"/>
      <c r="T28" s="83">
        <v>9.3</v>
      </c>
      <c r="U28" s="83"/>
      <c r="V28" s="83"/>
      <c r="W28" s="83"/>
      <c r="X28" s="83"/>
      <c r="Y28" s="105"/>
    </row>
    <row r="29" s="39" customFormat="1" ht="24" customHeight="1" spans="1:25">
      <c r="A29" s="73" t="s">
        <v>1596</v>
      </c>
      <c r="B29" s="21" t="s">
        <v>1597</v>
      </c>
      <c r="C29" s="21" t="s">
        <v>1538</v>
      </c>
      <c r="D29" s="21" t="s">
        <v>1590</v>
      </c>
      <c r="E29" s="21" t="s">
        <v>1591</v>
      </c>
      <c r="F29" s="21" t="s">
        <v>1598</v>
      </c>
      <c r="G29" s="21" t="s">
        <v>1541</v>
      </c>
      <c r="H29" s="21" t="s">
        <v>1559</v>
      </c>
      <c r="I29" s="21" t="s">
        <v>1543</v>
      </c>
      <c r="J29" s="82">
        <f t="shared" ref="J29:J35" si="9">K29+L29+M29+N29+O29+P29+Q29+R29+U29+V29+W29+X29</f>
        <v>121.58</v>
      </c>
      <c r="K29" s="83">
        <v>49.65</v>
      </c>
      <c r="L29" s="83">
        <v>22.3</v>
      </c>
      <c r="M29" s="83">
        <v>14.12</v>
      </c>
      <c r="N29" s="83">
        <v>11.9</v>
      </c>
      <c r="O29" s="83">
        <v>0.63</v>
      </c>
      <c r="P29" s="83">
        <v>6.45</v>
      </c>
      <c r="Q29" s="83">
        <v>0.15</v>
      </c>
      <c r="R29" s="83">
        <f t="shared" ref="R29:R35" si="10">S29+T29</f>
        <v>16.38</v>
      </c>
      <c r="S29" s="83"/>
      <c r="T29" s="83">
        <v>16.38</v>
      </c>
      <c r="U29" s="83"/>
      <c r="V29" s="83"/>
      <c r="W29" s="83"/>
      <c r="X29" s="83"/>
      <c r="Y29" s="105"/>
    </row>
    <row r="30" s="39" customFormat="1" ht="24" customHeight="1" spans="1:25">
      <c r="A30" s="73" t="s">
        <v>1599</v>
      </c>
      <c r="B30" s="21" t="s">
        <v>1600</v>
      </c>
      <c r="C30" s="21" t="s">
        <v>1538</v>
      </c>
      <c r="D30" s="21" t="s">
        <v>1590</v>
      </c>
      <c r="E30" s="21" t="s">
        <v>1591</v>
      </c>
      <c r="F30" s="21" t="s">
        <v>1571</v>
      </c>
      <c r="G30" s="21" t="s">
        <v>1541</v>
      </c>
      <c r="H30" s="21" t="s">
        <v>1559</v>
      </c>
      <c r="I30" s="21" t="s">
        <v>1543</v>
      </c>
      <c r="J30" s="82">
        <f t="shared" si="9"/>
        <v>0</v>
      </c>
      <c r="K30" s="83"/>
      <c r="L30" s="83"/>
      <c r="M30" s="83"/>
      <c r="N30" s="83"/>
      <c r="O30" s="83"/>
      <c r="P30" s="83"/>
      <c r="Q30" s="83"/>
      <c r="R30" s="83">
        <f t="shared" si="10"/>
        <v>0</v>
      </c>
      <c r="S30" s="83"/>
      <c r="T30" s="83"/>
      <c r="U30" s="83"/>
      <c r="V30" s="83"/>
      <c r="W30" s="83"/>
      <c r="X30" s="83"/>
      <c r="Y30" s="105"/>
    </row>
    <row r="31" s="39" customFormat="1" ht="24" customHeight="1" spans="1:25">
      <c r="A31" s="73" t="s">
        <v>1601</v>
      </c>
      <c r="B31" s="21" t="s">
        <v>1602</v>
      </c>
      <c r="C31" s="21" t="s">
        <v>1538</v>
      </c>
      <c r="D31" s="21" t="s">
        <v>1590</v>
      </c>
      <c r="E31" s="21" t="s">
        <v>1591</v>
      </c>
      <c r="F31" s="21" t="s">
        <v>1571</v>
      </c>
      <c r="G31" s="21" t="s">
        <v>1541</v>
      </c>
      <c r="H31" s="21" t="s">
        <v>1559</v>
      </c>
      <c r="I31" s="21" t="s">
        <v>1543</v>
      </c>
      <c r="J31" s="82">
        <f t="shared" si="9"/>
        <v>266</v>
      </c>
      <c r="K31" s="83">
        <v>103</v>
      </c>
      <c r="L31" s="83">
        <v>20</v>
      </c>
      <c r="M31" s="83">
        <v>15</v>
      </c>
      <c r="N31" s="83">
        <v>14</v>
      </c>
      <c r="O31" s="83">
        <v>5</v>
      </c>
      <c r="P31" s="83">
        <v>17</v>
      </c>
      <c r="Q31" s="83">
        <v>33</v>
      </c>
      <c r="R31" s="83">
        <f t="shared" si="10"/>
        <v>54</v>
      </c>
      <c r="S31" s="83"/>
      <c r="T31" s="83">
        <v>54</v>
      </c>
      <c r="U31" s="83"/>
      <c r="V31" s="83">
        <v>5</v>
      </c>
      <c r="W31" s="83"/>
      <c r="X31" s="83"/>
      <c r="Y31" s="105"/>
    </row>
    <row r="32" s="39" customFormat="1" ht="24" customHeight="1" spans="1:25">
      <c r="A32" s="73" t="s">
        <v>1603</v>
      </c>
      <c r="B32" s="21" t="s">
        <v>1604</v>
      </c>
      <c r="C32" s="21" t="s">
        <v>1538</v>
      </c>
      <c r="D32" s="21" t="s">
        <v>1590</v>
      </c>
      <c r="E32" s="21" t="s">
        <v>1591</v>
      </c>
      <c r="F32" s="21" t="s">
        <v>1605</v>
      </c>
      <c r="G32" s="21" t="s">
        <v>1541</v>
      </c>
      <c r="H32" s="21" t="s">
        <v>1559</v>
      </c>
      <c r="I32" s="21" t="s">
        <v>1543</v>
      </c>
      <c r="J32" s="82">
        <f t="shared" si="9"/>
        <v>2.4</v>
      </c>
      <c r="K32" s="83"/>
      <c r="L32" s="83"/>
      <c r="M32" s="83"/>
      <c r="N32" s="83"/>
      <c r="O32" s="83"/>
      <c r="P32" s="83"/>
      <c r="Q32" s="83">
        <v>0.8</v>
      </c>
      <c r="R32" s="83">
        <f t="shared" si="10"/>
        <v>1.6</v>
      </c>
      <c r="S32" s="83"/>
      <c r="T32" s="83">
        <v>1.6</v>
      </c>
      <c r="U32" s="83"/>
      <c r="V32" s="83"/>
      <c r="W32" s="83"/>
      <c r="X32" s="83"/>
      <c r="Y32" s="105"/>
    </row>
    <row r="33" s="39" customFormat="1" ht="24" customHeight="1" spans="1:25">
      <c r="A33" s="73" t="s">
        <v>1606</v>
      </c>
      <c r="B33" s="21" t="s">
        <v>1607</v>
      </c>
      <c r="C33" s="21" t="s">
        <v>1538</v>
      </c>
      <c r="D33" s="21" t="s">
        <v>1590</v>
      </c>
      <c r="E33" s="21" t="s">
        <v>1591</v>
      </c>
      <c r="F33" s="21" t="s">
        <v>1608</v>
      </c>
      <c r="G33" s="21" t="s">
        <v>1541</v>
      </c>
      <c r="H33" s="21" t="s">
        <v>1559</v>
      </c>
      <c r="I33" s="21" t="s">
        <v>1543</v>
      </c>
      <c r="J33" s="82">
        <f t="shared" si="9"/>
        <v>0</v>
      </c>
      <c r="K33" s="83"/>
      <c r="L33" s="83"/>
      <c r="M33" s="83"/>
      <c r="N33" s="83"/>
      <c r="O33" s="83"/>
      <c r="P33" s="83"/>
      <c r="Q33" s="83"/>
      <c r="R33" s="83">
        <f t="shared" si="10"/>
        <v>0</v>
      </c>
      <c r="S33" s="83"/>
      <c r="T33" s="83"/>
      <c r="U33" s="83"/>
      <c r="V33" s="83"/>
      <c r="W33" s="83"/>
      <c r="X33" s="83"/>
      <c r="Y33" s="105"/>
    </row>
    <row r="34" s="39" customFormat="1" ht="24" customHeight="1" spans="1:25">
      <c r="A34" s="73" t="s">
        <v>1609</v>
      </c>
      <c r="B34" s="21" t="s">
        <v>1610</v>
      </c>
      <c r="C34" s="21" t="s">
        <v>1538</v>
      </c>
      <c r="D34" s="21" t="s">
        <v>1590</v>
      </c>
      <c r="E34" s="21" t="s">
        <v>1591</v>
      </c>
      <c r="F34" s="21" t="s">
        <v>1608</v>
      </c>
      <c r="G34" s="21" t="s">
        <v>1541</v>
      </c>
      <c r="H34" s="21" t="s">
        <v>1559</v>
      </c>
      <c r="I34" s="21" t="s">
        <v>1543</v>
      </c>
      <c r="J34" s="82">
        <f t="shared" si="9"/>
        <v>145</v>
      </c>
      <c r="K34" s="83"/>
      <c r="L34" s="83"/>
      <c r="M34" s="83">
        <v>49.45</v>
      </c>
      <c r="N34" s="83">
        <v>21.82</v>
      </c>
      <c r="O34" s="83">
        <v>26.63</v>
      </c>
      <c r="P34" s="83">
        <v>27.04</v>
      </c>
      <c r="Q34" s="83"/>
      <c r="R34" s="83">
        <f t="shared" si="10"/>
        <v>0</v>
      </c>
      <c r="S34" s="83"/>
      <c r="T34" s="83"/>
      <c r="U34" s="83"/>
      <c r="V34" s="83">
        <v>16</v>
      </c>
      <c r="W34" s="83">
        <v>4.06</v>
      </c>
      <c r="X34" s="83"/>
      <c r="Y34" s="105"/>
    </row>
    <row r="35" s="39" customFormat="1" ht="24" customHeight="1" spans="1:25">
      <c r="A35" s="73" t="s">
        <v>1611</v>
      </c>
      <c r="B35" s="21" t="s">
        <v>1612</v>
      </c>
      <c r="C35" s="21" t="s">
        <v>1538</v>
      </c>
      <c r="D35" s="21" t="s">
        <v>1590</v>
      </c>
      <c r="E35" s="21" t="s">
        <v>1591</v>
      </c>
      <c r="F35" s="21" t="s">
        <v>1571</v>
      </c>
      <c r="G35" s="21" t="s">
        <v>1541</v>
      </c>
      <c r="H35" s="21" t="s">
        <v>1559</v>
      </c>
      <c r="I35" s="21" t="s">
        <v>1543</v>
      </c>
      <c r="J35" s="82">
        <f t="shared" si="9"/>
        <v>3700</v>
      </c>
      <c r="K35" s="83">
        <v>30</v>
      </c>
      <c r="L35" s="83">
        <v>220</v>
      </c>
      <c r="M35" s="83">
        <v>639</v>
      </c>
      <c r="N35" s="83">
        <v>764</v>
      </c>
      <c r="O35" s="83">
        <v>270</v>
      </c>
      <c r="P35" s="83">
        <v>313</v>
      </c>
      <c r="Q35" s="83">
        <v>158</v>
      </c>
      <c r="R35" s="83">
        <f t="shared" si="10"/>
        <v>1256</v>
      </c>
      <c r="S35" s="83"/>
      <c r="T35" s="83">
        <v>1256</v>
      </c>
      <c r="U35" s="83">
        <v>50</v>
      </c>
      <c r="V35" s="83"/>
      <c r="W35" s="83"/>
      <c r="X35" s="83"/>
      <c r="Y35" s="105"/>
    </row>
  </sheetData>
  <mergeCells count="32">
    <mergeCell ref="B2:Y2"/>
    <mergeCell ref="R5:T5"/>
    <mergeCell ref="A7:B7"/>
    <mergeCell ref="A9:B9"/>
    <mergeCell ref="A11:B11"/>
    <mergeCell ref="A14:B14"/>
    <mergeCell ref="A16:B16"/>
    <mergeCell ref="A18:B18"/>
    <mergeCell ref="A26:B26"/>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U5:U6"/>
    <mergeCell ref="V5:V6"/>
    <mergeCell ref="W5:W6"/>
    <mergeCell ref="X5:X6"/>
    <mergeCell ref="Y5:Y6"/>
    <mergeCell ref="A3:D4"/>
  </mergeCells>
  <pageMargins left="0" right="0" top="0.196850393700787" bottom="0" header="0.236220472440945" footer="0.15748031496063"/>
  <pageSetup paperSize="8" scale="46" fitToHeight="0" orientation="landscape"/>
  <headerFooter/>
  <drawing r:id="rId1"/>
  <legacyDrawing r:id="rId2"/>
  <controls>
    <mc:AlternateContent xmlns:mc="http://schemas.openxmlformats.org/markup-compatibility/2006">
      <mc:Choice Requires="x14">
        <control shapeId="9217" r:id="rId3">
          <controlPr defaultSize="0" r:id="rId4">
            <anchor moveWithCells="1">
              <from>
                <xdr:col>10</xdr:col>
                <xdr:colOff>0</xdr:colOff>
                <xdr:row>35</xdr:row>
                <xdr:rowOff>0</xdr:rowOff>
              </from>
              <to>
                <xdr:col>10</xdr:col>
                <xdr:colOff>914400</xdr:colOff>
                <xdr:row>36</xdr:row>
                <xdr:rowOff>47625</xdr:rowOff>
              </to>
            </anchor>
          </controlPr>
        </control>
      </mc:Choice>
      <mc:Fallback>
        <control shapeId="9217" r:id="rId3"/>
      </mc:Fallback>
    </mc:AlternateContent>
    <mc:AlternateContent xmlns:mc="http://schemas.openxmlformats.org/markup-compatibility/2006">
      <mc:Choice Requires="x14">
        <control shapeId="9218" r:id="rId5">
          <controlPr defaultSize="0" r:id="rId4">
            <anchor moveWithCells="1">
              <from>
                <xdr:col>10</xdr:col>
                <xdr:colOff>0</xdr:colOff>
                <xdr:row>35</xdr:row>
                <xdr:rowOff>0</xdr:rowOff>
              </from>
              <to>
                <xdr:col>10</xdr:col>
                <xdr:colOff>914400</xdr:colOff>
                <xdr:row>36</xdr:row>
                <xdr:rowOff>47625</xdr:rowOff>
              </to>
            </anchor>
          </controlPr>
        </control>
      </mc:Choice>
      <mc:Fallback>
        <control shapeId="9218" r:id="rId5"/>
      </mc:Fallback>
    </mc:AlternateContent>
    <mc:AlternateContent xmlns:mc="http://schemas.openxmlformats.org/markup-compatibility/2006">
      <mc:Choice Requires="x14">
        <control shapeId="9219" r:id="rId6">
          <controlPr defaultSize="0" r:id="rId4">
            <anchor moveWithCells="1">
              <from>
                <xdr:col>10</xdr:col>
                <xdr:colOff>0</xdr:colOff>
                <xdr:row>35</xdr:row>
                <xdr:rowOff>0</xdr:rowOff>
              </from>
              <to>
                <xdr:col>10</xdr:col>
                <xdr:colOff>914400</xdr:colOff>
                <xdr:row>36</xdr:row>
                <xdr:rowOff>47625</xdr:rowOff>
              </to>
            </anchor>
          </controlPr>
        </control>
      </mc:Choice>
      <mc:Fallback>
        <control shapeId="9219" r:id="rId6"/>
      </mc:Fallback>
    </mc:AlternateContent>
    <mc:AlternateContent xmlns:mc="http://schemas.openxmlformats.org/markup-compatibility/2006">
      <mc:Choice Requires="x14">
        <control shapeId="9220" r:id="rId7">
          <controlPr defaultSize="0" r:id="rId4">
            <anchor moveWithCells="1">
              <from>
                <xdr:col>10</xdr:col>
                <xdr:colOff>0</xdr:colOff>
                <xdr:row>35</xdr:row>
                <xdr:rowOff>0</xdr:rowOff>
              </from>
              <to>
                <xdr:col>10</xdr:col>
                <xdr:colOff>914400</xdr:colOff>
                <xdr:row>36</xdr:row>
                <xdr:rowOff>47625</xdr:rowOff>
              </to>
            </anchor>
          </controlPr>
        </control>
      </mc:Choice>
      <mc:Fallback>
        <control shapeId="9220" r:id="rId7"/>
      </mc:Fallback>
    </mc:AlternateContent>
    <mc:AlternateContent xmlns:mc="http://schemas.openxmlformats.org/markup-compatibility/2006">
      <mc:Choice Requires="x14">
        <control shapeId="9221" r:id="rId8">
          <controlPr defaultSize="0" r:id="rId4">
            <anchor moveWithCells="1">
              <from>
                <xdr:col>10</xdr:col>
                <xdr:colOff>0</xdr:colOff>
                <xdr:row>35</xdr:row>
                <xdr:rowOff>0</xdr:rowOff>
              </from>
              <to>
                <xdr:col>10</xdr:col>
                <xdr:colOff>914400</xdr:colOff>
                <xdr:row>36</xdr:row>
                <xdr:rowOff>47625</xdr:rowOff>
              </to>
            </anchor>
          </controlPr>
        </control>
      </mc:Choice>
      <mc:Fallback>
        <control shapeId="9221" r:id="rId8"/>
      </mc:Fallback>
    </mc:AlternateContent>
    <mc:AlternateContent xmlns:mc="http://schemas.openxmlformats.org/markup-compatibility/2006">
      <mc:Choice Requires="x14">
        <control shapeId="9222" r:id="rId9">
          <controlPr defaultSize="0" r:id="rId4">
            <anchor moveWithCells="1">
              <from>
                <xdr:col>10</xdr:col>
                <xdr:colOff>0</xdr:colOff>
                <xdr:row>35</xdr:row>
                <xdr:rowOff>0</xdr:rowOff>
              </from>
              <to>
                <xdr:col>10</xdr:col>
                <xdr:colOff>914400</xdr:colOff>
                <xdr:row>36</xdr:row>
                <xdr:rowOff>47625</xdr:rowOff>
              </to>
            </anchor>
          </controlPr>
        </control>
      </mc:Choice>
      <mc:Fallback>
        <control shapeId="9222" r:id="rId9"/>
      </mc:Fallback>
    </mc:AlternateContent>
    <mc:AlternateContent xmlns:mc="http://schemas.openxmlformats.org/markup-compatibility/2006">
      <mc:Choice Requires="x14">
        <control shapeId="9223" r:id="rId10">
          <controlPr defaultSize="0" r:id="rId4">
            <anchor moveWithCells="1">
              <from>
                <xdr:col>10</xdr:col>
                <xdr:colOff>0</xdr:colOff>
                <xdr:row>35</xdr:row>
                <xdr:rowOff>0</xdr:rowOff>
              </from>
              <to>
                <xdr:col>10</xdr:col>
                <xdr:colOff>914400</xdr:colOff>
                <xdr:row>36</xdr:row>
                <xdr:rowOff>47625</xdr:rowOff>
              </to>
            </anchor>
          </controlPr>
        </control>
      </mc:Choice>
      <mc:Fallback>
        <control shapeId="9223" r:id="rId10"/>
      </mc:Fallback>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01"/>
  <sheetViews>
    <sheetView workbookViewId="0">
      <pane xSplit="2" ySplit="6" topLeftCell="C7" activePane="bottomRight" state="frozen"/>
      <selection/>
      <selection pane="topRight"/>
      <selection pane="bottomLeft"/>
      <selection pane="bottomRight" activeCell="G7" sqref="G7"/>
    </sheetView>
  </sheetViews>
  <sheetFormatPr defaultColWidth="9" defaultRowHeight="14.25"/>
  <cols>
    <col min="1" max="1" width="38.9" style="6" customWidth="1"/>
    <col min="2" max="2" width="11.6" style="6" customWidth="1"/>
    <col min="3" max="3" width="13" style="6" customWidth="1"/>
    <col min="4" max="4" width="16.875" style="6" customWidth="1"/>
    <col min="5" max="5" width="21.6" style="6" customWidth="1"/>
    <col min="6" max="6" width="10.625" style="6" customWidth="1"/>
    <col min="7" max="7" width="27" style="6" customWidth="1"/>
    <col min="8" max="8" width="14.7" style="7" customWidth="1"/>
    <col min="9" max="9" width="10.6" style="6" customWidth="1"/>
    <col min="10" max="10" width="12.6" style="6" customWidth="1"/>
    <col min="11" max="11" width="11.7" style="6" customWidth="1"/>
    <col min="12" max="12" width="15" style="6" customWidth="1"/>
    <col min="13" max="13" width="11.5" style="6" customWidth="1"/>
    <col min="14" max="14" width="11.7" style="6" customWidth="1"/>
    <col min="15" max="15" width="11.5" style="6" customWidth="1"/>
    <col min="16" max="16" width="14.1" style="7" customWidth="1"/>
    <col min="17" max="18" width="14.1" style="6" customWidth="1"/>
    <col min="19" max="19" width="11.7" style="6" customWidth="1"/>
    <col min="20" max="21" width="12.7" style="6" customWidth="1"/>
    <col min="22" max="22" width="13.1" style="6" customWidth="1"/>
    <col min="23" max="23" width="17.2" style="6" customWidth="1"/>
    <col min="24" max="260" width="8.7" style="6"/>
    <col min="261" max="261" width="38.9" style="6" customWidth="1"/>
    <col min="262" max="262" width="6.9" style="6" customWidth="1"/>
    <col min="263" max="263" width="13.6" style="6" customWidth="1"/>
    <col min="264" max="264" width="13.1" style="6" customWidth="1"/>
    <col min="265" max="265" width="9.7" style="6" customWidth="1"/>
    <col min="266" max="266" width="11.2" style="6" customWidth="1"/>
    <col min="267" max="267" width="12" style="6" customWidth="1"/>
    <col min="268" max="268" width="12.5" style="6" customWidth="1"/>
    <col min="269" max="269" width="6.6" style="6" customWidth="1"/>
    <col min="270" max="270" width="12.9" style="6" customWidth="1"/>
    <col min="271" max="271" width="10.6" style="6" customWidth="1"/>
    <col min="272" max="272" width="8.6" style="6" customWidth="1"/>
    <col min="273" max="273" width="12.2" style="6" customWidth="1"/>
    <col min="274" max="274" width="12" style="6" customWidth="1"/>
    <col min="275" max="275" width="9.2" style="6" customWidth="1"/>
    <col min="276" max="276" width="11.9" style="6" customWidth="1"/>
    <col min="277" max="277" width="68" style="6" customWidth="1"/>
    <col min="278" max="516" width="8.7" style="6"/>
    <col min="517" max="517" width="38.9" style="6" customWidth="1"/>
    <col min="518" max="518" width="6.9" style="6" customWidth="1"/>
    <col min="519" max="519" width="13.6" style="6" customWidth="1"/>
    <col min="520" max="520" width="13.1" style="6" customWidth="1"/>
    <col min="521" max="521" width="9.7" style="6" customWidth="1"/>
    <col min="522" max="522" width="11.2" style="6" customWidth="1"/>
    <col min="523" max="523" width="12" style="6" customWidth="1"/>
    <col min="524" max="524" width="12.5" style="6" customWidth="1"/>
    <col min="525" max="525" width="6.6" style="6" customWidth="1"/>
    <col min="526" max="526" width="12.9" style="6" customWidth="1"/>
    <col min="527" max="527" width="10.6" style="6" customWidth="1"/>
    <col min="528" max="528" width="8.6" style="6" customWidth="1"/>
    <col min="529" max="529" width="12.2" style="6" customWidth="1"/>
    <col min="530" max="530" width="12" style="6" customWidth="1"/>
    <col min="531" max="531" width="9.2" style="6" customWidth="1"/>
    <col min="532" max="532" width="11.9" style="6" customWidth="1"/>
    <col min="533" max="533" width="68" style="6" customWidth="1"/>
    <col min="534" max="772" width="8.7" style="6"/>
    <col min="773" max="773" width="38.9" style="6" customWidth="1"/>
    <col min="774" max="774" width="6.9" style="6" customWidth="1"/>
    <col min="775" max="775" width="13.6" style="6" customWidth="1"/>
    <col min="776" max="776" width="13.1" style="6" customWidth="1"/>
    <col min="777" max="777" width="9.7" style="6" customWidth="1"/>
    <col min="778" max="778" width="11.2" style="6" customWidth="1"/>
    <col min="779" max="779" width="12" style="6" customWidth="1"/>
    <col min="780" max="780" width="12.5" style="6" customWidth="1"/>
    <col min="781" max="781" width="6.6" style="6" customWidth="1"/>
    <col min="782" max="782" width="12.9" style="6" customWidth="1"/>
    <col min="783" max="783" width="10.6" style="6" customWidth="1"/>
    <col min="784" max="784" width="8.6" style="6" customWidth="1"/>
    <col min="785" max="785" width="12.2" style="6" customWidth="1"/>
    <col min="786" max="786" width="12" style="6" customWidth="1"/>
    <col min="787" max="787" width="9.2" style="6" customWidth="1"/>
    <col min="788" max="788" width="11.9" style="6" customWidth="1"/>
    <col min="789" max="789" width="68" style="6" customWidth="1"/>
    <col min="790" max="1028" width="8.7" style="6"/>
    <col min="1029" max="1029" width="38.9" style="6" customWidth="1"/>
    <col min="1030" max="1030" width="6.9" style="6" customWidth="1"/>
    <col min="1031" max="1031" width="13.6" style="6" customWidth="1"/>
    <col min="1032" max="1032" width="13.1" style="6" customWidth="1"/>
    <col min="1033" max="1033" width="9.7" style="6" customWidth="1"/>
    <col min="1034" max="1034" width="11.2" style="6" customWidth="1"/>
    <col min="1035" max="1035" width="12" style="6" customWidth="1"/>
    <col min="1036" max="1036" width="12.5" style="6" customWidth="1"/>
    <col min="1037" max="1037" width="6.6" style="6" customWidth="1"/>
    <col min="1038" max="1038" width="12.9" style="6" customWidth="1"/>
    <col min="1039" max="1039" width="10.6" style="6" customWidth="1"/>
    <col min="1040" max="1040" width="8.6" style="6" customWidth="1"/>
    <col min="1041" max="1041" width="12.2" style="6" customWidth="1"/>
    <col min="1042" max="1042" width="12" style="6" customWidth="1"/>
    <col min="1043" max="1043" width="9.2" style="6" customWidth="1"/>
    <col min="1044" max="1044" width="11.9" style="6" customWidth="1"/>
    <col min="1045" max="1045" width="68" style="6" customWidth="1"/>
    <col min="1046" max="1284" width="8.7" style="6"/>
    <col min="1285" max="1285" width="38.9" style="6" customWidth="1"/>
    <col min="1286" max="1286" width="6.9" style="6" customWidth="1"/>
    <col min="1287" max="1287" width="13.6" style="6" customWidth="1"/>
    <col min="1288" max="1288" width="13.1" style="6" customWidth="1"/>
    <col min="1289" max="1289" width="9.7" style="6" customWidth="1"/>
    <col min="1290" max="1290" width="11.2" style="6" customWidth="1"/>
    <col min="1291" max="1291" width="12" style="6" customWidth="1"/>
    <col min="1292" max="1292" width="12.5" style="6" customWidth="1"/>
    <col min="1293" max="1293" width="6.6" style="6" customWidth="1"/>
    <col min="1294" max="1294" width="12.9" style="6" customWidth="1"/>
    <col min="1295" max="1295" width="10.6" style="6" customWidth="1"/>
    <col min="1296" max="1296" width="8.6" style="6" customWidth="1"/>
    <col min="1297" max="1297" width="12.2" style="6" customWidth="1"/>
    <col min="1298" max="1298" width="12" style="6" customWidth="1"/>
    <col min="1299" max="1299" width="9.2" style="6" customWidth="1"/>
    <col min="1300" max="1300" width="11.9" style="6" customWidth="1"/>
    <col min="1301" max="1301" width="68" style="6" customWidth="1"/>
    <col min="1302" max="1540" width="8.7" style="6"/>
    <col min="1541" max="1541" width="38.9" style="6" customWidth="1"/>
    <col min="1542" max="1542" width="6.9" style="6" customWidth="1"/>
    <col min="1543" max="1543" width="13.6" style="6" customWidth="1"/>
    <col min="1544" max="1544" width="13.1" style="6" customWidth="1"/>
    <col min="1545" max="1545" width="9.7" style="6" customWidth="1"/>
    <col min="1546" max="1546" width="11.2" style="6" customWidth="1"/>
    <col min="1547" max="1547" width="12" style="6" customWidth="1"/>
    <col min="1548" max="1548" width="12.5" style="6" customWidth="1"/>
    <col min="1549" max="1549" width="6.6" style="6" customWidth="1"/>
    <col min="1550" max="1550" width="12.9" style="6" customWidth="1"/>
    <col min="1551" max="1551" width="10.6" style="6" customWidth="1"/>
    <col min="1552" max="1552" width="8.6" style="6" customWidth="1"/>
    <col min="1553" max="1553" width="12.2" style="6" customWidth="1"/>
    <col min="1554" max="1554" width="12" style="6" customWidth="1"/>
    <col min="1555" max="1555" width="9.2" style="6" customWidth="1"/>
    <col min="1556" max="1556" width="11.9" style="6" customWidth="1"/>
    <col min="1557" max="1557" width="68" style="6" customWidth="1"/>
    <col min="1558" max="1796" width="8.7" style="6"/>
    <col min="1797" max="1797" width="38.9" style="6" customWidth="1"/>
    <col min="1798" max="1798" width="6.9" style="6" customWidth="1"/>
    <col min="1799" max="1799" width="13.6" style="6" customWidth="1"/>
    <col min="1800" max="1800" width="13.1" style="6" customWidth="1"/>
    <col min="1801" max="1801" width="9.7" style="6" customWidth="1"/>
    <col min="1802" max="1802" width="11.2" style="6" customWidth="1"/>
    <col min="1803" max="1803" width="12" style="6" customWidth="1"/>
    <col min="1804" max="1804" width="12.5" style="6" customWidth="1"/>
    <col min="1805" max="1805" width="6.6" style="6" customWidth="1"/>
    <col min="1806" max="1806" width="12.9" style="6" customWidth="1"/>
    <col min="1807" max="1807" width="10.6" style="6" customWidth="1"/>
    <col min="1808" max="1808" width="8.6" style="6" customWidth="1"/>
    <col min="1809" max="1809" width="12.2" style="6" customWidth="1"/>
    <col min="1810" max="1810" width="12" style="6" customWidth="1"/>
    <col min="1811" max="1811" width="9.2" style="6" customWidth="1"/>
    <col min="1812" max="1812" width="11.9" style="6" customWidth="1"/>
    <col min="1813" max="1813" width="68" style="6" customWidth="1"/>
    <col min="1814" max="2052" width="8.7" style="6"/>
    <col min="2053" max="2053" width="38.9" style="6" customWidth="1"/>
    <col min="2054" max="2054" width="6.9" style="6" customWidth="1"/>
    <col min="2055" max="2055" width="13.6" style="6" customWidth="1"/>
    <col min="2056" max="2056" width="13.1" style="6" customWidth="1"/>
    <col min="2057" max="2057" width="9.7" style="6" customWidth="1"/>
    <col min="2058" max="2058" width="11.2" style="6" customWidth="1"/>
    <col min="2059" max="2059" width="12" style="6" customWidth="1"/>
    <col min="2060" max="2060" width="12.5" style="6" customWidth="1"/>
    <col min="2061" max="2061" width="6.6" style="6" customWidth="1"/>
    <col min="2062" max="2062" width="12.9" style="6" customWidth="1"/>
    <col min="2063" max="2063" width="10.6" style="6" customWidth="1"/>
    <col min="2064" max="2064" width="8.6" style="6" customWidth="1"/>
    <col min="2065" max="2065" width="12.2" style="6" customWidth="1"/>
    <col min="2066" max="2066" width="12" style="6" customWidth="1"/>
    <col min="2067" max="2067" width="9.2" style="6" customWidth="1"/>
    <col min="2068" max="2068" width="11.9" style="6" customWidth="1"/>
    <col min="2069" max="2069" width="68" style="6" customWidth="1"/>
    <col min="2070" max="2308" width="8.7" style="6"/>
    <col min="2309" max="2309" width="38.9" style="6" customWidth="1"/>
    <col min="2310" max="2310" width="6.9" style="6" customWidth="1"/>
    <col min="2311" max="2311" width="13.6" style="6" customWidth="1"/>
    <col min="2312" max="2312" width="13.1" style="6" customWidth="1"/>
    <col min="2313" max="2313" width="9.7" style="6" customWidth="1"/>
    <col min="2314" max="2314" width="11.2" style="6" customWidth="1"/>
    <col min="2315" max="2315" width="12" style="6" customWidth="1"/>
    <col min="2316" max="2316" width="12.5" style="6" customWidth="1"/>
    <col min="2317" max="2317" width="6.6" style="6" customWidth="1"/>
    <col min="2318" max="2318" width="12.9" style="6" customWidth="1"/>
    <col min="2319" max="2319" width="10.6" style="6" customWidth="1"/>
    <col min="2320" max="2320" width="8.6" style="6" customWidth="1"/>
    <col min="2321" max="2321" width="12.2" style="6" customWidth="1"/>
    <col min="2322" max="2322" width="12" style="6" customWidth="1"/>
    <col min="2323" max="2323" width="9.2" style="6" customWidth="1"/>
    <col min="2324" max="2324" width="11.9" style="6" customWidth="1"/>
    <col min="2325" max="2325" width="68" style="6" customWidth="1"/>
    <col min="2326" max="2564" width="8.7" style="6"/>
    <col min="2565" max="2565" width="38.9" style="6" customWidth="1"/>
    <col min="2566" max="2566" width="6.9" style="6" customWidth="1"/>
    <col min="2567" max="2567" width="13.6" style="6" customWidth="1"/>
    <col min="2568" max="2568" width="13.1" style="6" customWidth="1"/>
    <col min="2569" max="2569" width="9.7" style="6" customWidth="1"/>
    <col min="2570" max="2570" width="11.2" style="6" customWidth="1"/>
    <col min="2571" max="2571" width="12" style="6" customWidth="1"/>
    <col min="2572" max="2572" width="12.5" style="6" customWidth="1"/>
    <col min="2573" max="2573" width="6.6" style="6" customWidth="1"/>
    <col min="2574" max="2574" width="12.9" style="6" customWidth="1"/>
    <col min="2575" max="2575" width="10.6" style="6" customWidth="1"/>
    <col min="2576" max="2576" width="8.6" style="6" customWidth="1"/>
    <col min="2577" max="2577" width="12.2" style="6" customWidth="1"/>
    <col min="2578" max="2578" width="12" style="6" customWidth="1"/>
    <col min="2579" max="2579" width="9.2" style="6" customWidth="1"/>
    <col min="2580" max="2580" width="11.9" style="6" customWidth="1"/>
    <col min="2581" max="2581" width="68" style="6" customWidth="1"/>
    <col min="2582" max="2820" width="8.7" style="6"/>
    <col min="2821" max="2821" width="38.9" style="6" customWidth="1"/>
    <col min="2822" max="2822" width="6.9" style="6" customWidth="1"/>
    <col min="2823" max="2823" width="13.6" style="6" customWidth="1"/>
    <col min="2824" max="2824" width="13.1" style="6" customWidth="1"/>
    <col min="2825" max="2825" width="9.7" style="6" customWidth="1"/>
    <col min="2826" max="2826" width="11.2" style="6" customWidth="1"/>
    <col min="2827" max="2827" width="12" style="6" customWidth="1"/>
    <col min="2828" max="2828" width="12.5" style="6" customWidth="1"/>
    <col min="2829" max="2829" width="6.6" style="6" customWidth="1"/>
    <col min="2830" max="2830" width="12.9" style="6" customWidth="1"/>
    <col min="2831" max="2831" width="10.6" style="6" customWidth="1"/>
    <col min="2832" max="2832" width="8.6" style="6" customWidth="1"/>
    <col min="2833" max="2833" width="12.2" style="6" customWidth="1"/>
    <col min="2834" max="2834" width="12" style="6" customWidth="1"/>
    <col min="2835" max="2835" width="9.2" style="6" customWidth="1"/>
    <col min="2836" max="2836" width="11.9" style="6" customWidth="1"/>
    <col min="2837" max="2837" width="68" style="6" customWidth="1"/>
    <col min="2838" max="3076" width="8.7" style="6"/>
    <col min="3077" max="3077" width="38.9" style="6" customWidth="1"/>
    <col min="3078" max="3078" width="6.9" style="6" customWidth="1"/>
    <col min="3079" max="3079" width="13.6" style="6" customWidth="1"/>
    <col min="3080" max="3080" width="13.1" style="6" customWidth="1"/>
    <col min="3081" max="3081" width="9.7" style="6" customWidth="1"/>
    <col min="3082" max="3082" width="11.2" style="6" customWidth="1"/>
    <col min="3083" max="3083" width="12" style="6" customWidth="1"/>
    <col min="3084" max="3084" width="12.5" style="6" customWidth="1"/>
    <col min="3085" max="3085" width="6.6" style="6" customWidth="1"/>
    <col min="3086" max="3086" width="12.9" style="6" customWidth="1"/>
    <col min="3087" max="3087" width="10.6" style="6" customWidth="1"/>
    <col min="3088" max="3088" width="8.6" style="6" customWidth="1"/>
    <col min="3089" max="3089" width="12.2" style="6" customWidth="1"/>
    <col min="3090" max="3090" width="12" style="6" customWidth="1"/>
    <col min="3091" max="3091" width="9.2" style="6" customWidth="1"/>
    <col min="3092" max="3092" width="11.9" style="6" customWidth="1"/>
    <col min="3093" max="3093" width="68" style="6" customWidth="1"/>
    <col min="3094" max="3332" width="8.7" style="6"/>
    <col min="3333" max="3333" width="38.9" style="6" customWidth="1"/>
    <col min="3334" max="3334" width="6.9" style="6" customWidth="1"/>
    <col min="3335" max="3335" width="13.6" style="6" customWidth="1"/>
    <col min="3336" max="3336" width="13.1" style="6" customWidth="1"/>
    <col min="3337" max="3337" width="9.7" style="6" customWidth="1"/>
    <col min="3338" max="3338" width="11.2" style="6" customWidth="1"/>
    <col min="3339" max="3339" width="12" style="6" customWidth="1"/>
    <col min="3340" max="3340" width="12.5" style="6" customWidth="1"/>
    <col min="3341" max="3341" width="6.6" style="6" customWidth="1"/>
    <col min="3342" max="3342" width="12.9" style="6" customWidth="1"/>
    <col min="3343" max="3343" width="10.6" style="6" customWidth="1"/>
    <col min="3344" max="3344" width="8.6" style="6" customWidth="1"/>
    <col min="3345" max="3345" width="12.2" style="6" customWidth="1"/>
    <col min="3346" max="3346" width="12" style="6" customWidth="1"/>
    <col min="3347" max="3347" width="9.2" style="6" customWidth="1"/>
    <col min="3348" max="3348" width="11.9" style="6" customWidth="1"/>
    <col min="3349" max="3349" width="68" style="6" customWidth="1"/>
    <col min="3350" max="3588" width="8.7" style="6"/>
    <col min="3589" max="3589" width="38.9" style="6" customWidth="1"/>
    <col min="3590" max="3590" width="6.9" style="6" customWidth="1"/>
    <col min="3591" max="3591" width="13.6" style="6" customWidth="1"/>
    <col min="3592" max="3592" width="13.1" style="6" customWidth="1"/>
    <col min="3593" max="3593" width="9.7" style="6" customWidth="1"/>
    <col min="3594" max="3594" width="11.2" style="6" customWidth="1"/>
    <col min="3595" max="3595" width="12" style="6" customWidth="1"/>
    <col min="3596" max="3596" width="12.5" style="6" customWidth="1"/>
    <col min="3597" max="3597" width="6.6" style="6" customWidth="1"/>
    <col min="3598" max="3598" width="12.9" style="6" customWidth="1"/>
    <col min="3599" max="3599" width="10.6" style="6" customWidth="1"/>
    <col min="3600" max="3600" width="8.6" style="6" customWidth="1"/>
    <col min="3601" max="3601" width="12.2" style="6" customWidth="1"/>
    <col min="3602" max="3602" width="12" style="6" customWidth="1"/>
    <col min="3603" max="3603" width="9.2" style="6" customWidth="1"/>
    <col min="3604" max="3604" width="11.9" style="6" customWidth="1"/>
    <col min="3605" max="3605" width="68" style="6" customWidth="1"/>
    <col min="3606" max="3844" width="8.7" style="6"/>
    <col min="3845" max="3845" width="38.9" style="6" customWidth="1"/>
    <col min="3846" max="3846" width="6.9" style="6" customWidth="1"/>
    <col min="3847" max="3847" width="13.6" style="6" customWidth="1"/>
    <col min="3848" max="3848" width="13.1" style="6" customWidth="1"/>
    <col min="3849" max="3849" width="9.7" style="6" customWidth="1"/>
    <col min="3850" max="3850" width="11.2" style="6" customWidth="1"/>
    <col min="3851" max="3851" width="12" style="6" customWidth="1"/>
    <col min="3852" max="3852" width="12.5" style="6" customWidth="1"/>
    <col min="3853" max="3853" width="6.6" style="6" customWidth="1"/>
    <col min="3854" max="3854" width="12.9" style="6" customWidth="1"/>
    <col min="3855" max="3855" width="10.6" style="6" customWidth="1"/>
    <col min="3856" max="3856" width="8.6" style="6" customWidth="1"/>
    <col min="3857" max="3857" width="12.2" style="6" customWidth="1"/>
    <col min="3858" max="3858" width="12" style="6" customWidth="1"/>
    <col min="3859" max="3859" width="9.2" style="6" customWidth="1"/>
    <col min="3860" max="3860" width="11.9" style="6" customWidth="1"/>
    <col min="3861" max="3861" width="68" style="6" customWidth="1"/>
    <col min="3862" max="4100" width="8.7" style="6"/>
    <col min="4101" max="4101" width="38.9" style="6" customWidth="1"/>
    <col min="4102" max="4102" width="6.9" style="6" customWidth="1"/>
    <col min="4103" max="4103" width="13.6" style="6" customWidth="1"/>
    <col min="4104" max="4104" width="13.1" style="6" customWidth="1"/>
    <col min="4105" max="4105" width="9.7" style="6" customWidth="1"/>
    <col min="4106" max="4106" width="11.2" style="6" customWidth="1"/>
    <col min="4107" max="4107" width="12" style="6" customWidth="1"/>
    <col min="4108" max="4108" width="12.5" style="6" customWidth="1"/>
    <col min="4109" max="4109" width="6.6" style="6" customWidth="1"/>
    <col min="4110" max="4110" width="12.9" style="6" customWidth="1"/>
    <col min="4111" max="4111" width="10.6" style="6" customWidth="1"/>
    <col min="4112" max="4112" width="8.6" style="6" customWidth="1"/>
    <col min="4113" max="4113" width="12.2" style="6" customWidth="1"/>
    <col min="4114" max="4114" width="12" style="6" customWidth="1"/>
    <col min="4115" max="4115" width="9.2" style="6" customWidth="1"/>
    <col min="4116" max="4116" width="11.9" style="6" customWidth="1"/>
    <col min="4117" max="4117" width="68" style="6" customWidth="1"/>
    <col min="4118" max="4356" width="8.7" style="6"/>
    <col min="4357" max="4357" width="38.9" style="6" customWidth="1"/>
    <col min="4358" max="4358" width="6.9" style="6" customWidth="1"/>
    <col min="4359" max="4359" width="13.6" style="6" customWidth="1"/>
    <col min="4360" max="4360" width="13.1" style="6" customWidth="1"/>
    <col min="4361" max="4361" width="9.7" style="6" customWidth="1"/>
    <col min="4362" max="4362" width="11.2" style="6" customWidth="1"/>
    <col min="4363" max="4363" width="12" style="6" customWidth="1"/>
    <col min="4364" max="4364" width="12.5" style="6" customWidth="1"/>
    <col min="4365" max="4365" width="6.6" style="6" customWidth="1"/>
    <col min="4366" max="4366" width="12.9" style="6" customWidth="1"/>
    <col min="4367" max="4367" width="10.6" style="6" customWidth="1"/>
    <col min="4368" max="4368" width="8.6" style="6" customWidth="1"/>
    <col min="4369" max="4369" width="12.2" style="6" customWidth="1"/>
    <col min="4370" max="4370" width="12" style="6" customWidth="1"/>
    <col min="4371" max="4371" width="9.2" style="6" customWidth="1"/>
    <col min="4372" max="4372" width="11.9" style="6" customWidth="1"/>
    <col min="4373" max="4373" width="68" style="6" customWidth="1"/>
    <col min="4374" max="4612" width="8.7" style="6"/>
    <col min="4613" max="4613" width="38.9" style="6" customWidth="1"/>
    <col min="4614" max="4614" width="6.9" style="6" customWidth="1"/>
    <col min="4615" max="4615" width="13.6" style="6" customWidth="1"/>
    <col min="4616" max="4616" width="13.1" style="6" customWidth="1"/>
    <col min="4617" max="4617" width="9.7" style="6" customWidth="1"/>
    <col min="4618" max="4618" width="11.2" style="6" customWidth="1"/>
    <col min="4619" max="4619" width="12" style="6" customWidth="1"/>
    <col min="4620" max="4620" width="12.5" style="6" customWidth="1"/>
    <col min="4621" max="4621" width="6.6" style="6" customWidth="1"/>
    <col min="4622" max="4622" width="12.9" style="6" customWidth="1"/>
    <col min="4623" max="4623" width="10.6" style="6" customWidth="1"/>
    <col min="4624" max="4624" width="8.6" style="6" customWidth="1"/>
    <col min="4625" max="4625" width="12.2" style="6" customWidth="1"/>
    <col min="4626" max="4626" width="12" style="6" customWidth="1"/>
    <col min="4627" max="4627" width="9.2" style="6" customWidth="1"/>
    <col min="4628" max="4628" width="11.9" style="6" customWidth="1"/>
    <col min="4629" max="4629" width="68" style="6" customWidth="1"/>
    <col min="4630" max="4868" width="8.7" style="6"/>
    <col min="4869" max="4869" width="38.9" style="6" customWidth="1"/>
    <col min="4870" max="4870" width="6.9" style="6" customWidth="1"/>
    <col min="4871" max="4871" width="13.6" style="6" customWidth="1"/>
    <col min="4872" max="4872" width="13.1" style="6" customWidth="1"/>
    <col min="4873" max="4873" width="9.7" style="6" customWidth="1"/>
    <col min="4874" max="4874" width="11.2" style="6" customWidth="1"/>
    <col min="4875" max="4875" width="12" style="6" customWidth="1"/>
    <col min="4876" max="4876" width="12.5" style="6" customWidth="1"/>
    <col min="4877" max="4877" width="6.6" style="6" customWidth="1"/>
    <col min="4878" max="4878" width="12.9" style="6" customWidth="1"/>
    <col min="4879" max="4879" width="10.6" style="6" customWidth="1"/>
    <col min="4880" max="4880" width="8.6" style="6" customWidth="1"/>
    <col min="4881" max="4881" width="12.2" style="6" customWidth="1"/>
    <col min="4882" max="4882" width="12" style="6" customWidth="1"/>
    <col min="4883" max="4883" width="9.2" style="6" customWidth="1"/>
    <col min="4884" max="4884" width="11.9" style="6" customWidth="1"/>
    <col min="4885" max="4885" width="68" style="6" customWidth="1"/>
    <col min="4886" max="5124" width="8.7" style="6"/>
    <col min="5125" max="5125" width="38.9" style="6" customWidth="1"/>
    <col min="5126" max="5126" width="6.9" style="6" customWidth="1"/>
    <col min="5127" max="5127" width="13.6" style="6" customWidth="1"/>
    <col min="5128" max="5128" width="13.1" style="6" customWidth="1"/>
    <col min="5129" max="5129" width="9.7" style="6" customWidth="1"/>
    <col min="5130" max="5130" width="11.2" style="6" customWidth="1"/>
    <col min="5131" max="5131" width="12" style="6" customWidth="1"/>
    <col min="5132" max="5132" width="12.5" style="6" customWidth="1"/>
    <col min="5133" max="5133" width="6.6" style="6" customWidth="1"/>
    <col min="5134" max="5134" width="12.9" style="6" customWidth="1"/>
    <col min="5135" max="5135" width="10.6" style="6" customWidth="1"/>
    <col min="5136" max="5136" width="8.6" style="6" customWidth="1"/>
    <col min="5137" max="5137" width="12.2" style="6" customWidth="1"/>
    <col min="5138" max="5138" width="12" style="6" customWidth="1"/>
    <col min="5139" max="5139" width="9.2" style="6" customWidth="1"/>
    <col min="5140" max="5140" width="11.9" style="6" customWidth="1"/>
    <col min="5141" max="5141" width="68" style="6" customWidth="1"/>
    <col min="5142" max="5380" width="8.7" style="6"/>
    <col min="5381" max="5381" width="38.9" style="6" customWidth="1"/>
    <col min="5382" max="5382" width="6.9" style="6" customWidth="1"/>
    <col min="5383" max="5383" width="13.6" style="6" customWidth="1"/>
    <col min="5384" max="5384" width="13.1" style="6" customWidth="1"/>
    <col min="5385" max="5385" width="9.7" style="6" customWidth="1"/>
    <col min="5386" max="5386" width="11.2" style="6" customWidth="1"/>
    <col min="5387" max="5387" width="12" style="6" customWidth="1"/>
    <col min="5388" max="5388" width="12.5" style="6" customWidth="1"/>
    <col min="5389" max="5389" width="6.6" style="6" customWidth="1"/>
    <col min="5390" max="5390" width="12.9" style="6" customWidth="1"/>
    <col min="5391" max="5391" width="10.6" style="6" customWidth="1"/>
    <col min="5392" max="5392" width="8.6" style="6" customWidth="1"/>
    <col min="5393" max="5393" width="12.2" style="6" customWidth="1"/>
    <col min="5394" max="5394" width="12" style="6" customWidth="1"/>
    <col min="5395" max="5395" width="9.2" style="6" customWidth="1"/>
    <col min="5396" max="5396" width="11.9" style="6" customWidth="1"/>
    <col min="5397" max="5397" width="68" style="6" customWidth="1"/>
    <col min="5398" max="5636" width="8.7" style="6"/>
    <col min="5637" max="5637" width="38.9" style="6" customWidth="1"/>
    <col min="5638" max="5638" width="6.9" style="6" customWidth="1"/>
    <col min="5639" max="5639" width="13.6" style="6" customWidth="1"/>
    <col min="5640" max="5640" width="13.1" style="6" customWidth="1"/>
    <col min="5641" max="5641" width="9.7" style="6" customWidth="1"/>
    <col min="5642" max="5642" width="11.2" style="6" customWidth="1"/>
    <col min="5643" max="5643" width="12" style="6" customWidth="1"/>
    <col min="5644" max="5644" width="12.5" style="6" customWidth="1"/>
    <col min="5645" max="5645" width="6.6" style="6" customWidth="1"/>
    <col min="5646" max="5646" width="12.9" style="6" customWidth="1"/>
    <col min="5647" max="5647" width="10.6" style="6" customWidth="1"/>
    <col min="5648" max="5648" width="8.6" style="6" customWidth="1"/>
    <col min="5649" max="5649" width="12.2" style="6" customWidth="1"/>
    <col min="5650" max="5650" width="12" style="6" customWidth="1"/>
    <col min="5651" max="5651" width="9.2" style="6" customWidth="1"/>
    <col min="5652" max="5652" width="11.9" style="6" customWidth="1"/>
    <col min="5653" max="5653" width="68" style="6" customWidth="1"/>
    <col min="5654" max="5892" width="8.7" style="6"/>
    <col min="5893" max="5893" width="38.9" style="6" customWidth="1"/>
    <col min="5894" max="5894" width="6.9" style="6" customWidth="1"/>
    <col min="5895" max="5895" width="13.6" style="6" customWidth="1"/>
    <col min="5896" max="5896" width="13.1" style="6" customWidth="1"/>
    <col min="5897" max="5897" width="9.7" style="6" customWidth="1"/>
    <col min="5898" max="5898" width="11.2" style="6" customWidth="1"/>
    <col min="5899" max="5899" width="12" style="6" customWidth="1"/>
    <col min="5900" max="5900" width="12.5" style="6" customWidth="1"/>
    <col min="5901" max="5901" width="6.6" style="6" customWidth="1"/>
    <col min="5902" max="5902" width="12.9" style="6" customWidth="1"/>
    <col min="5903" max="5903" width="10.6" style="6" customWidth="1"/>
    <col min="5904" max="5904" width="8.6" style="6" customWidth="1"/>
    <col min="5905" max="5905" width="12.2" style="6" customWidth="1"/>
    <col min="5906" max="5906" width="12" style="6" customWidth="1"/>
    <col min="5907" max="5907" width="9.2" style="6" customWidth="1"/>
    <col min="5908" max="5908" width="11.9" style="6" customWidth="1"/>
    <col min="5909" max="5909" width="68" style="6" customWidth="1"/>
    <col min="5910" max="6148" width="8.7" style="6"/>
    <col min="6149" max="6149" width="38.9" style="6" customWidth="1"/>
    <col min="6150" max="6150" width="6.9" style="6" customWidth="1"/>
    <col min="6151" max="6151" width="13.6" style="6" customWidth="1"/>
    <col min="6152" max="6152" width="13.1" style="6" customWidth="1"/>
    <col min="6153" max="6153" width="9.7" style="6" customWidth="1"/>
    <col min="6154" max="6154" width="11.2" style="6" customWidth="1"/>
    <col min="6155" max="6155" width="12" style="6" customWidth="1"/>
    <col min="6156" max="6156" width="12.5" style="6" customWidth="1"/>
    <col min="6157" max="6157" width="6.6" style="6" customWidth="1"/>
    <col min="6158" max="6158" width="12.9" style="6" customWidth="1"/>
    <col min="6159" max="6159" width="10.6" style="6" customWidth="1"/>
    <col min="6160" max="6160" width="8.6" style="6" customWidth="1"/>
    <col min="6161" max="6161" width="12.2" style="6" customWidth="1"/>
    <col min="6162" max="6162" width="12" style="6" customWidth="1"/>
    <col min="6163" max="6163" width="9.2" style="6" customWidth="1"/>
    <col min="6164" max="6164" width="11.9" style="6" customWidth="1"/>
    <col min="6165" max="6165" width="68" style="6" customWidth="1"/>
    <col min="6166" max="6404" width="8.7" style="6"/>
    <col min="6405" max="6405" width="38.9" style="6" customWidth="1"/>
    <col min="6406" max="6406" width="6.9" style="6" customWidth="1"/>
    <col min="6407" max="6407" width="13.6" style="6" customWidth="1"/>
    <col min="6408" max="6408" width="13.1" style="6" customWidth="1"/>
    <col min="6409" max="6409" width="9.7" style="6" customWidth="1"/>
    <col min="6410" max="6410" width="11.2" style="6" customWidth="1"/>
    <col min="6411" max="6411" width="12" style="6" customWidth="1"/>
    <col min="6412" max="6412" width="12.5" style="6" customWidth="1"/>
    <col min="6413" max="6413" width="6.6" style="6" customWidth="1"/>
    <col min="6414" max="6414" width="12.9" style="6" customWidth="1"/>
    <col min="6415" max="6415" width="10.6" style="6" customWidth="1"/>
    <col min="6416" max="6416" width="8.6" style="6" customWidth="1"/>
    <col min="6417" max="6417" width="12.2" style="6" customWidth="1"/>
    <col min="6418" max="6418" width="12" style="6" customWidth="1"/>
    <col min="6419" max="6419" width="9.2" style="6" customWidth="1"/>
    <col min="6420" max="6420" width="11.9" style="6" customWidth="1"/>
    <col min="6421" max="6421" width="68" style="6" customWidth="1"/>
    <col min="6422" max="6660" width="8.7" style="6"/>
    <col min="6661" max="6661" width="38.9" style="6" customWidth="1"/>
    <col min="6662" max="6662" width="6.9" style="6" customWidth="1"/>
    <col min="6663" max="6663" width="13.6" style="6" customWidth="1"/>
    <col min="6664" max="6664" width="13.1" style="6" customWidth="1"/>
    <col min="6665" max="6665" width="9.7" style="6" customWidth="1"/>
    <col min="6666" max="6666" width="11.2" style="6" customWidth="1"/>
    <col min="6667" max="6667" width="12" style="6" customWidth="1"/>
    <col min="6668" max="6668" width="12.5" style="6" customWidth="1"/>
    <col min="6669" max="6669" width="6.6" style="6" customWidth="1"/>
    <col min="6670" max="6670" width="12.9" style="6" customWidth="1"/>
    <col min="6671" max="6671" width="10.6" style="6" customWidth="1"/>
    <col min="6672" max="6672" width="8.6" style="6" customWidth="1"/>
    <col min="6673" max="6673" width="12.2" style="6" customWidth="1"/>
    <col min="6674" max="6674" width="12" style="6" customWidth="1"/>
    <col min="6675" max="6675" width="9.2" style="6" customWidth="1"/>
    <col min="6676" max="6676" width="11.9" style="6" customWidth="1"/>
    <col min="6677" max="6677" width="68" style="6" customWidth="1"/>
    <col min="6678" max="6916" width="8.7" style="6"/>
    <col min="6917" max="6917" width="38.9" style="6" customWidth="1"/>
    <col min="6918" max="6918" width="6.9" style="6" customWidth="1"/>
    <col min="6919" max="6919" width="13.6" style="6" customWidth="1"/>
    <col min="6920" max="6920" width="13.1" style="6" customWidth="1"/>
    <col min="6921" max="6921" width="9.7" style="6" customWidth="1"/>
    <col min="6922" max="6922" width="11.2" style="6" customWidth="1"/>
    <col min="6923" max="6923" width="12" style="6" customWidth="1"/>
    <col min="6924" max="6924" width="12.5" style="6" customWidth="1"/>
    <col min="6925" max="6925" width="6.6" style="6" customWidth="1"/>
    <col min="6926" max="6926" width="12.9" style="6" customWidth="1"/>
    <col min="6927" max="6927" width="10.6" style="6" customWidth="1"/>
    <col min="6928" max="6928" width="8.6" style="6" customWidth="1"/>
    <col min="6929" max="6929" width="12.2" style="6" customWidth="1"/>
    <col min="6930" max="6930" width="12" style="6" customWidth="1"/>
    <col min="6931" max="6931" width="9.2" style="6" customWidth="1"/>
    <col min="6932" max="6932" width="11.9" style="6" customWidth="1"/>
    <col min="6933" max="6933" width="68" style="6" customWidth="1"/>
    <col min="6934" max="7172" width="8.7" style="6"/>
    <col min="7173" max="7173" width="38.9" style="6" customWidth="1"/>
    <col min="7174" max="7174" width="6.9" style="6" customWidth="1"/>
    <col min="7175" max="7175" width="13.6" style="6" customWidth="1"/>
    <col min="7176" max="7176" width="13.1" style="6" customWidth="1"/>
    <col min="7177" max="7177" width="9.7" style="6" customWidth="1"/>
    <col min="7178" max="7178" width="11.2" style="6" customWidth="1"/>
    <col min="7179" max="7179" width="12" style="6" customWidth="1"/>
    <col min="7180" max="7180" width="12.5" style="6" customWidth="1"/>
    <col min="7181" max="7181" width="6.6" style="6" customWidth="1"/>
    <col min="7182" max="7182" width="12.9" style="6" customWidth="1"/>
    <col min="7183" max="7183" width="10.6" style="6" customWidth="1"/>
    <col min="7184" max="7184" width="8.6" style="6" customWidth="1"/>
    <col min="7185" max="7185" width="12.2" style="6" customWidth="1"/>
    <col min="7186" max="7186" width="12" style="6" customWidth="1"/>
    <col min="7187" max="7187" width="9.2" style="6" customWidth="1"/>
    <col min="7188" max="7188" width="11.9" style="6" customWidth="1"/>
    <col min="7189" max="7189" width="68" style="6" customWidth="1"/>
    <col min="7190" max="7428" width="8.7" style="6"/>
    <col min="7429" max="7429" width="38.9" style="6" customWidth="1"/>
    <col min="7430" max="7430" width="6.9" style="6" customWidth="1"/>
    <col min="7431" max="7431" width="13.6" style="6" customWidth="1"/>
    <col min="7432" max="7432" width="13.1" style="6" customWidth="1"/>
    <col min="7433" max="7433" width="9.7" style="6" customWidth="1"/>
    <col min="7434" max="7434" width="11.2" style="6" customWidth="1"/>
    <col min="7435" max="7435" width="12" style="6" customWidth="1"/>
    <col min="7436" max="7436" width="12.5" style="6" customWidth="1"/>
    <col min="7437" max="7437" width="6.6" style="6" customWidth="1"/>
    <col min="7438" max="7438" width="12.9" style="6" customWidth="1"/>
    <col min="7439" max="7439" width="10.6" style="6" customWidth="1"/>
    <col min="7440" max="7440" width="8.6" style="6" customWidth="1"/>
    <col min="7441" max="7441" width="12.2" style="6" customWidth="1"/>
    <col min="7442" max="7442" width="12" style="6" customWidth="1"/>
    <col min="7443" max="7443" width="9.2" style="6" customWidth="1"/>
    <col min="7444" max="7444" width="11.9" style="6" customWidth="1"/>
    <col min="7445" max="7445" width="68" style="6" customWidth="1"/>
    <col min="7446" max="7684" width="8.7" style="6"/>
    <col min="7685" max="7685" width="38.9" style="6" customWidth="1"/>
    <col min="7686" max="7686" width="6.9" style="6" customWidth="1"/>
    <col min="7687" max="7687" width="13.6" style="6" customWidth="1"/>
    <col min="7688" max="7688" width="13.1" style="6" customWidth="1"/>
    <col min="7689" max="7689" width="9.7" style="6" customWidth="1"/>
    <col min="7690" max="7690" width="11.2" style="6" customWidth="1"/>
    <col min="7691" max="7691" width="12" style="6" customWidth="1"/>
    <col min="7692" max="7692" width="12.5" style="6" customWidth="1"/>
    <col min="7693" max="7693" width="6.6" style="6" customWidth="1"/>
    <col min="7694" max="7694" width="12.9" style="6" customWidth="1"/>
    <col min="7695" max="7695" width="10.6" style="6" customWidth="1"/>
    <col min="7696" max="7696" width="8.6" style="6" customWidth="1"/>
    <col min="7697" max="7697" width="12.2" style="6" customWidth="1"/>
    <col min="7698" max="7698" width="12" style="6" customWidth="1"/>
    <col min="7699" max="7699" width="9.2" style="6" customWidth="1"/>
    <col min="7700" max="7700" width="11.9" style="6" customWidth="1"/>
    <col min="7701" max="7701" width="68" style="6" customWidth="1"/>
    <col min="7702" max="7940" width="8.7" style="6"/>
    <col min="7941" max="7941" width="38.9" style="6" customWidth="1"/>
    <col min="7942" max="7942" width="6.9" style="6" customWidth="1"/>
    <col min="7943" max="7943" width="13.6" style="6" customWidth="1"/>
    <col min="7944" max="7944" width="13.1" style="6" customWidth="1"/>
    <col min="7945" max="7945" width="9.7" style="6" customWidth="1"/>
    <col min="7946" max="7946" width="11.2" style="6" customWidth="1"/>
    <col min="7947" max="7947" width="12" style="6" customWidth="1"/>
    <col min="7948" max="7948" width="12.5" style="6" customWidth="1"/>
    <col min="7949" max="7949" width="6.6" style="6" customWidth="1"/>
    <col min="7950" max="7950" width="12.9" style="6" customWidth="1"/>
    <col min="7951" max="7951" width="10.6" style="6" customWidth="1"/>
    <col min="7952" max="7952" width="8.6" style="6" customWidth="1"/>
    <col min="7953" max="7953" width="12.2" style="6" customWidth="1"/>
    <col min="7954" max="7954" width="12" style="6" customWidth="1"/>
    <col min="7955" max="7955" width="9.2" style="6" customWidth="1"/>
    <col min="7956" max="7956" width="11.9" style="6" customWidth="1"/>
    <col min="7957" max="7957" width="68" style="6" customWidth="1"/>
    <col min="7958" max="8196" width="8.7" style="6"/>
    <col min="8197" max="8197" width="38.9" style="6" customWidth="1"/>
    <col min="8198" max="8198" width="6.9" style="6" customWidth="1"/>
    <col min="8199" max="8199" width="13.6" style="6" customWidth="1"/>
    <col min="8200" max="8200" width="13.1" style="6" customWidth="1"/>
    <col min="8201" max="8201" width="9.7" style="6" customWidth="1"/>
    <col min="8202" max="8202" width="11.2" style="6" customWidth="1"/>
    <col min="8203" max="8203" width="12" style="6" customWidth="1"/>
    <col min="8204" max="8204" width="12.5" style="6" customWidth="1"/>
    <col min="8205" max="8205" width="6.6" style="6" customWidth="1"/>
    <col min="8206" max="8206" width="12.9" style="6" customWidth="1"/>
    <col min="8207" max="8207" width="10.6" style="6" customWidth="1"/>
    <col min="8208" max="8208" width="8.6" style="6" customWidth="1"/>
    <col min="8209" max="8209" width="12.2" style="6" customWidth="1"/>
    <col min="8210" max="8210" width="12" style="6" customWidth="1"/>
    <col min="8211" max="8211" width="9.2" style="6" customWidth="1"/>
    <col min="8212" max="8212" width="11.9" style="6" customWidth="1"/>
    <col min="8213" max="8213" width="68" style="6" customWidth="1"/>
    <col min="8214" max="8452" width="8.7" style="6"/>
    <col min="8453" max="8453" width="38.9" style="6" customWidth="1"/>
    <col min="8454" max="8454" width="6.9" style="6" customWidth="1"/>
    <col min="8455" max="8455" width="13.6" style="6" customWidth="1"/>
    <col min="8456" max="8456" width="13.1" style="6" customWidth="1"/>
    <col min="8457" max="8457" width="9.7" style="6" customWidth="1"/>
    <col min="8458" max="8458" width="11.2" style="6" customWidth="1"/>
    <col min="8459" max="8459" width="12" style="6" customWidth="1"/>
    <col min="8460" max="8460" width="12.5" style="6" customWidth="1"/>
    <col min="8461" max="8461" width="6.6" style="6" customWidth="1"/>
    <col min="8462" max="8462" width="12.9" style="6" customWidth="1"/>
    <col min="8463" max="8463" width="10.6" style="6" customWidth="1"/>
    <col min="8464" max="8464" width="8.6" style="6" customWidth="1"/>
    <col min="8465" max="8465" width="12.2" style="6" customWidth="1"/>
    <col min="8466" max="8466" width="12" style="6" customWidth="1"/>
    <col min="8467" max="8467" width="9.2" style="6" customWidth="1"/>
    <col min="8468" max="8468" width="11.9" style="6" customWidth="1"/>
    <col min="8469" max="8469" width="68" style="6" customWidth="1"/>
    <col min="8470" max="8708" width="8.7" style="6"/>
    <col min="8709" max="8709" width="38.9" style="6" customWidth="1"/>
    <col min="8710" max="8710" width="6.9" style="6" customWidth="1"/>
    <col min="8711" max="8711" width="13.6" style="6" customWidth="1"/>
    <col min="8712" max="8712" width="13.1" style="6" customWidth="1"/>
    <col min="8713" max="8713" width="9.7" style="6" customWidth="1"/>
    <col min="8714" max="8714" width="11.2" style="6" customWidth="1"/>
    <col min="8715" max="8715" width="12" style="6" customWidth="1"/>
    <col min="8716" max="8716" width="12.5" style="6" customWidth="1"/>
    <col min="8717" max="8717" width="6.6" style="6" customWidth="1"/>
    <col min="8718" max="8718" width="12.9" style="6" customWidth="1"/>
    <col min="8719" max="8719" width="10.6" style="6" customWidth="1"/>
    <col min="8720" max="8720" width="8.6" style="6" customWidth="1"/>
    <col min="8721" max="8721" width="12.2" style="6" customWidth="1"/>
    <col min="8722" max="8722" width="12" style="6" customWidth="1"/>
    <col min="8723" max="8723" width="9.2" style="6" customWidth="1"/>
    <col min="8724" max="8724" width="11.9" style="6" customWidth="1"/>
    <col min="8725" max="8725" width="68" style="6" customWidth="1"/>
    <col min="8726" max="8964" width="8.7" style="6"/>
    <col min="8965" max="8965" width="38.9" style="6" customWidth="1"/>
    <col min="8966" max="8966" width="6.9" style="6" customWidth="1"/>
    <col min="8967" max="8967" width="13.6" style="6" customWidth="1"/>
    <col min="8968" max="8968" width="13.1" style="6" customWidth="1"/>
    <col min="8969" max="8969" width="9.7" style="6" customWidth="1"/>
    <col min="8970" max="8970" width="11.2" style="6" customWidth="1"/>
    <col min="8971" max="8971" width="12" style="6" customWidth="1"/>
    <col min="8972" max="8972" width="12.5" style="6" customWidth="1"/>
    <col min="8973" max="8973" width="6.6" style="6" customWidth="1"/>
    <col min="8974" max="8974" width="12.9" style="6" customWidth="1"/>
    <col min="8975" max="8975" width="10.6" style="6" customWidth="1"/>
    <col min="8976" max="8976" width="8.6" style="6" customWidth="1"/>
    <col min="8977" max="8977" width="12.2" style="6" customWidth="1"/>
    <col min="8978" max="8978" width="12" style="6" customWidth="1"/>
    <col min="8979" max="8979" width="9.2" style="6" customWidth="1"/>
    <col min="8980" max="8980" width="11.9" style="6" customWidth="1"/>
    <col min="8981" max="8981" width="68" style="6" customWidth="1"/>
    <col min="8982" max="9220" width="8.7" style="6"/>
    <col min="9221" max="9221" width="38.9" style="6" customWidth="1"/>
    <col min="9222" max="9222" width="6.9" style="6" customWidth="1"/>
    <col min="9223" max="9223" width="13.6" style="6" customWidth="1"/>
    <col min="9224" max="9224" width="13.1" style="6" customWidth="1"/>
    <col min="9225" max="9225" width="9.7" style="6" customWidth="1"/>
    <col min="9226" max="9226" width="11.2" style="6" customWidth="1"/>
    <col min="9227" max="9227" width="12" style="6" customWidth="1"/>
    <col min="9228" max="9228" width="12.5" style="6" customWidth="1"/>
    <col min="9229" max="9229" width="6.6" style="6" customWidth="1"/>
    <col min="9230" max="9230" width="12.9" style="6" customWidth="1"/>
    <col min="9231" max="9231" width="10.6" style="6" customWidth="1"/>
    <col min="9232" max="9232" width="8.6" style="6" customWidth="1"/>
    <col min="9233" max="9233" width="12.2" style="6" customWidth="1"/>
    <col min="9234" max="9234" width="12" style="6" customWidth="1"/>
    <col min="9235" max="9235" width="9.2" style="6" customWidth="1"/>
    <col min="9236" max="9236" width="11.9" style="6" customWidth="1"/>
    <col min="9237" max="9237" width="68" style="6" customWidth="1"/>
    <col min="9238" max="9476" width="8.7" style="6"/>
    <col min="9477" max="9477" width="38.9" style="6" customWidth="1"/>
    <col min="9478" max="9478" width="6.9" style="6" customWidth="1"/>
    <col min="9479" max="9479" width="13.6" style="6" customWidth="1"/>
    <col min="9480" max="9480" width="13.1" style="6" customWidth="1"/>
    <col min="9481" max="9481" width="9.7" style="6" customWidth="1"/>
    <col min="9482" max="9482" width="11.2" style="6" customWidth="1"/>
    <col min="9483" max="9483" width="12" style="6" customWidth="1"/>
    <col min="9484" max="9484" width="12.5" style="6" customWidth="1"/>
    <col min="9485" max="9485" width="6.6" style="6" customWidth="1"/>
    <col min="9486" max="9486" width="12.9" style="6" customWidth="1"/>
    <col min="9487" max="9487" width="10.6" style="6" customWidth="1"/>
    <col min="9488" max="9488" width="8.6" style="6" customWidth="1"/>
    <col min="9489" max="9489" width="12.2" style="6" customWidth="1"/>
    <col min="9490" max="9490" width="12" style="6" customWidth="1"/>
    <col min="9491" max="9491" width="9.2" style="6" customWidth="1"/>
    <col min="9492" max="9492" width="11.9" style="6" customWidth="1"/>
    <col min="9493" max="9493" width="68" style="6" customWidth="1"/>
    <col min="9494" max="9732" width="8.7" style="6"/>
    <col min="9733" max="9733" width="38.9" style="6" customWidth="1"/>
    <col min="9734" max="9734" width="6.9" style="6" customWidth="1"/>
    <col min="9735" max="9735" width="13.6" style="6" customWidth="1"/>
    <col min="9736" max="9736" width="13.1" style="6" customWidth="1"/>
    <col min="9737" max="9737" width="9.7" style="6" customWidth="1"/>
    <col min="9738" max="9738" width="11.2" style="6" customWidth="1"/>
    <col min="9739" max="9739" width="12" style="6" customWidth="1"/>
    <col min="9740" max="9740" width="12.5" style="6" customWidth="1"/>
    <col min="9741" max="9741" width="6.6" style="6" customWidth="1"/>
    <col min="9742" max="9742" width="12.9" style="6" customWidth="1"/>
    <col min="9743" max="9743" width="10.6" style="6" customWidth="1"/>
    <col min="9744" max="9744" width="8.6" style="6" customWidth="1"/>
    <col min="9745" max="9745" width="12.2" style="6" customWidth="1"/>
    <col min="9746" max="9746" width="12" style="6" customWidth="1"/>
    <col min="9747" max="9747" width="9.2" style="6" customWidth="1"/>
    <col min="9748" max="9748" width="11.9" style="6" customWidth="1"/>
    <col min="9749" max="9749" width="68" style="6" customWidth="1"/>
    <col min="9750" max="9988" width="8.7" style="6"/>
    <col min="9989" max="9989" width="38.9" style="6" customWidth="1"/>
    <col min="9990" max="9990" width="6.9" style="6" customWidth="1"/>
    <col min="9991" max="9991" width="13.6" style="6" customWidth="1"/>
    <col min="9992" max="9992" width="13.1" style="6" customWidth="1"/>
    <col min="9993" max="9993" width="9.7" style="6" customWidth="1"/>
    <col min="9994" max="9994" width="11.2" style="6" customWidth="1"/>
    <col min="9995" max="9995" width="12" style="6" customWidth="1"/>
    <col min="9996" max="9996" width="12.5" style="6" customWidth="1"/>
    <col min="9997" max="9997" width="6.6" style="6" customWidth="1"/>
    <col min="9998" max="9998" width="12.9" style="6" customWidth="1"/>
    <col min="9999" max="9999" width="10.6" style="6" customWidth="1"/>
    <col min="10000" max="10000" width="8.6" style="6" customWidth="1"/>
    <col min="10001" max="10001" width="12.2" style="6" customWidth="1"/>
    <col min="10002" max="10002" width="12" style="6" customWidth="1"/>
    <col min="10003" max="10003" width="9.2" style="6" customWidth="1"/>
    <col min="10004" max="10004" width="11.9" style="6" customWidth="1"/>
    <col min="10005" max="10005" width="68" style="6" customWidth="1"/>
    <col min="10006" max="10244" width="8.7" style="6"/>
    <col min="10245" max="10245" width="38.9" style="6" customWidth="1"/>
    <col min="10246" max="10246" width="6.9" style="6" customWidth="1"/>
    <col min="10247" max="10247" width="13.6" style="6" customWidth="1"/>
    <col min="10248" max="10248" width="13.1" style="6" customWidth="1"/>
    <col min="10249" max="10249" width="9.7" style="6" customWidth="1"/>
    <col min="10250" max="10250" width="11.2" style="6" customWidth="1"/>
    <col min="10251" max="10251" width="12" style="6" customWidth="1"/>
    <col min="10252" max="10252" width="12.5" style="6" customWidth="1"/>
    <col min="10253" max="10253" width="6.6" style="6" customWidth="1"/>
    <col min="10254" max="10254" width="12.9" style="6" customWidth="1"/>
    <col min="10255" max="10255" width="10.6" style="6" customWidth="1"/>
    <col min="10256" max="10256" width="8.6" style="6" customWidth="1"/>
    <col min="10257" max="10257" width="12.2" style="6" customWidth="1"/>
    <col min="10258" max="10258" width="12" style="6" customWidth="1"/>
    <col min="10259" max="10259" width="9.2" style="6" customWidth="1"/>
    <col min="10260" max="10260" width="11.9" style="6" customWidth="1"/>
    <col min="10261" max="10261" width="68" style="6" customWidth="1"/>
    <col min="10262" max="10500" width="8.7" style="6"/>
    <col min="10501" max="10501" width="38.9" style="6" customWidth="1"/>
    <col min="10502" max="10502" width="6.9" style="6" customWidth="1"/>
    <col min="10503" max="10503" width="13.6" style="6" customWidth="1"/>
    <col min="10504" max="10504" width="13.1" style="6" customWidth="1"/>
    <col min="10505" max="10505" width="9.7" style="6" customWidth="1"/>
    <col min="10506" max="10506" width="11.2" style="6" customWidth="1"/>
    <col min="10507" max="10507" width="12" style="6" customWidth="1"/>
    <col min="10508" max="10508" width="12.5" style="6" customWidth="1"/>
    <col min="10509" max="10509" width="6.6" style="6" customWidth="1"/>
    <col min="10510" max="10510" width="12.9" style="6" customWidth="1"/>
    <col min="10511" max="10511" width="10.6" style="6" customWidth="1"/>
    <col min="10512" max="10512" width="8.6" style="6" customWidth="1"/>
    <col min="10513" max="10513" width="12.2" style="6" customWidth="1"/>
    <col min="10514" max="10514" width="12" style="6" customWidth="1"/>
    <col min="10515" max="10515" width="9.2" style="6" customWidth="1"/>
    <col min="10516" max="10516" width="11.9" style="6" customWidth="1"/>
    <col min="10517" max="10517" width="68" style="6" customWidth="1"/>
    <col min="10518" max="10756" width="8.7" style="6"/>
    <col min="10757" max="10757" width="38.9" style="6" customWidth="1"/>
    <col min="10758" max="10758" width="6.9" style="6" customWidth="1"/>
    <col min="10759" max="10759" width="13.6" style="6" customWidth="1"/>
    <col min="10760" max="10760" width="13.1" style="6" customWidth="1"/>
    <col min="10761" max="10761" width="9.7" style="6" customWidth="1"/>
    <col min="10762" max="10762" width="11.2" style="6" customWidth="1"/>
    <col min="10763" max="10763" width="12" style="6" customWidth="1"/>
    <col min="10764" max="10764" width="12.5" style="6" customWidth="1"/>
    <col min="10765" max="10765" width="6.6" style="6" customWidth="1"/>
    <col min="10766" max="10766" width="12.9" style="6" customWidth="1"/>
    <col min="10767" max="10767" width="10.6" style="6" customWidth="1"/>
    <col min="10768" max="10768" width="8.6" style="6" customWidth="1"/>
    <col min="10769" max="10769" width="12.2" style="6" customWidth="1"/>
    <col min="10770" max="10770" width="12" style="6" customWidth="1"/>
    <col min="10771" max="10771" width="9.2" style="6" customWidth="1"/>
    <col min="10772" max="10772" width="11.9" style="6" customWidth="1"/>
    <col min="10773" max="10773" width="68" style="6" customWidth="1"/>
    <col min="10774" max="11012" width="8.7" style="6"/>
    <col min="11013" max="11013" width="38.9" style="6" customWidth="1"/>
    <col min="11014" max="11014" width="6.9" style="6" customWidth="1"/>
    <col min="11015" max="11015" width="13.6" style="6" customWidth="1"/>
    <col min="11016" max="11016" width="13.1" style="6" customWidth="1"/>
    <col min="11017" max="11017" width="9.7" style="6" customWidth="1"/>
    <col min="11018" max="11018" width="11.2" style="6" customWidth="1"/>
    <col min="11019" max="11019" width="12" style="6" customWidth="1"/>
    <col min="11020" max="11020" width="12.5" style="6" customWidth="1"/>
    <col min="11021" max="11021" width="6.6" style="6" customWidth="1"/>
    <col min="11022" max="11022" width="12.9" style="6" customWidth="1"/>
    <col min="11023" max="11023" width="10.6" style="6" customWidth="1"/>
    <col min="11024" max="11024" width="8.6" style="6" customWidth="1"/>
    <col min="11025" max="11025" width="12.2" style="6" customWidth="1"/>
    <col min="11026" max="11026" width="12" style="6" customWidth="1"/>
    <col min="11027" max="11027" width="9.2" style="6" customWidth="1"/>
    <col min="11028" max="11028" width="11.9" style="6" customWidth="1"/>
    <col min="11029" max="11029" width="68" style="6" customWidth="1"/>
    <col min="11030" max="11268" width="8.7" style="6"/>
    <col min="11269" max="11269" width="38.9" style="6" customWidth="1"/>
    <col min="11270" max="11270" width="6.9" style="6" customWidth="1"/>
    <col min="11271" max="11271" width="13.6" style="6" customWidth="1"/>
    <col min="11272" max="11272" width="13.1" style="6" customWidth="1"/>
    <col min="11273" max="11273" width="9.7" style="6" customWidth="1"/>
    <col min="11274" max="11274" width="11.2" style="6" customWidth="1"/>
    <col min="11275" max="11275" width="12" style="6" customWidth="1"/>
    <col min="11276" max="11276" width="12.5" style="6" customWidth="1"/>
    <col min="11277" max="11277" width="6.6" style="6" customWidth="1"/>
    <col min="11278" max="11278" width="12.9" style="6" customWidth="1"/>
    <col min="11279" max="11279" width="10.6" style="6" customWidth="1"/>
    <col min="11280" max="11280" width="8.6" style="6" customWidth="1"/>
    <col min="11281" max="11281" width="12.2" style="6" customWidth="1"/>
    <col min="11282" max="11282" width="12" style="6" customWidth="1"/>
    <col min="11283" max="11283" width="9.2" style="6" customWidth="1"/>
    <col min="11284" max="11284" width="11.9" style="6" customWidth="1"/>
    <col min="11285" max="11285" width="68" style="6" customWidth="1"/>
    <col min="11286" max="11524" width="8.7" style="6"/>
    <col min="11525" max="11525" width="38.9" style="6" customWidth="1"/>
    <col min="11526" max="11526" width="6.9" style="6" customWidth="1"/>
    <col min="11527" max="11527" width="13.6" style="6" customWidth="1"/>
    <col min="11528" max="11528" width="13.1" style="6" customWidth="1"/>
    <col min="11529" max="11529" width="9.7" style="6" customWidth="1"/>
    <col min="11530" max="11530" width="11.2" style="6" customWidth="1"/>
    <col min="11531" max="11531" width="12" style="6" customWidth="1"/>
    <col min="11532" max="11532" width="12.5" style="6" customWidth="1"/>
    <col min="11533" max="11533" width="6.6" style="6" customWidth="1"/>
    <col min="11534" max="11534" width="12.9" style="6" customWidth="1"/>
    <col min="11535" max="11535" width="10.6" style="6" customWidth="1"/>
    <col min="11536" max="11536" width="8.6" style="6" customWidth="1"/>
    <col min="11537" max="11537" width="12.2" style="6" customWidth="1"/>
    <col min="11538" max="11538" width="12" style="6" customWidth="1"/>
    <col min="11539" max="11539" width="9.2" style="6" customWidth="1"/>
    <col min="11540" max="11540" width="11.9" style="6" customWidth="1"/>
    <col min="11541" max="11541" width="68" style="6" customWidth="1"/>
    <col min="11542" max="11780" width="8.7" style="6"/>
    <col min="11781" max="11781" width="38.9" style="6" customWidth="1"/>
    <col min="11782" max="11782" width="6.9" style="6" customWidth="1"/>
    <col min="11783" max="11783" width="13.6" style="6" customWidth="1"/>
    <col min="11784" max="11784" width="13.1" style="6" customWidth="1"/>
    <col min="11785" max="11785" width="9.7" style="6" customWidth="1"/>
    <col min="11786" max="11786" width="11.2" style="6" customWidth="1"/>
    <col min="11787" max="11787" width="12" style="6" customWidth="1"/>
    <col min="11788" max="11788" width="12.5" style="6" customWidth="1"/>
    <col min="11789" max="11789" width="6.6" style="6" customWidth="1"/>
    <col min="11790" max="11790" width="12.9" style="6" customWidth="1"/>
    <col min="11791" max="11791" width="10.6" style="6" customWidth="1"/>
    <col min="11792" max="11792" width="8.6" style="6" customWidth="1"/>
    <col min="11793" max="11793" width="12.2" style="6" customWidth="1"/>
    <col min="11794" max="11794" width="12" style="6" customWidth="1"/>
    <col min="11795" max="11795" width="9.2" style="6" customWidth="1"/>
    <col min="11796" max="11796" width="11.9" style="6" customWidth="1"/>
    <col min="11797" max="11797" width="68" style="6" customWidth="1"/>
    <col min="11798" max="12036" width="8.7" style="6"/>
    <col min="12037" max="12037" width="38.9" style="6" customWidth="1"/>
    <col min="12038" max="12038" width="6.9" style="6" customWidth="1"/>
    <col min="12039" max="12039" width="13.6" style="6" customWidth="1"/>
    <col min="12040" max="12040" width="13.1" style="6" customWidth="1"/>
    <col min="12041" max="12041" width="9.7" style="6" customWidth="1"/>
    <col min="12042" max="12042" width="11.2" style="6" customWidth="1"/>
    <col min="12043" max="12043" width="12" style="6" customWidth="1"/>
    <col min="12044" max="12044" width="12.5" style="6" customWidth="1"/>
    <col min="12045" max="12045" width="6.6" style="6" customWidth="1"/>
    <col min="12046" max="12046" width="12.9" style="6" customWidth="1"/>
    <col min="12047" max="12047" width="10.6" style="6" customWidth="1"/>
    <col min="12048" max="12048" width="8.6" style="6" customWidth="1"/>
    <col min="12049" max="12049" width="12.2" style="6" customWidth="1"/>
    <col min="12050" max="12050" width="12" style="6" customWidth="1"/>
    <col min="12051" max="12051" width="9.2" style="6" customWidth="1"/>
    <col min="12052" max="12052" width="11.9" style="6" customWidth="1"/>
    <col min="12053" max="12053" width="68" style="6" customWidth="1"/>
    <col min="12054" max="12292" width="8.7" style="6"/>
    <col min="12293" max="12293" width="38.9" style="6" customWidth="1"/>
    <col min="12294" max="12294" width="6.9" style="6" customWidth="1"/>
    <col min="12295" max="12295" width="13.6" style="6" customWidth="1"/>
    <col min="12296" max="12296" width="13.1" style="6" customWidth="1"/>
    <col min="12297" max="12297" width="9.7" style="6" customWidth="1"/>
    <col min="12298" max="12298" width="11.2" style="6" customWidth="1"/>
    <col min="12299" max="12299" width="12" style="6" customWidth="1"/>
    <col min="12300" max="12300" width="12.5" style="6" customWidth="1"/>
    <col min="12301" max="12301" width="6.6" style="6" customWidth="1"/>
    <col min="12302" max="12302" width="12.9" style="6" customWidth="1"/>
    <col min="12303" max="12303" width="10.6" style="6" customWidth="1"/>
    <col min="12304" max="12304" width="8.6" style="6" customWidth="1"/>
    <col min="12305" max="12305" width="12.2" style="6" customWidth="1"/>
    <col min="12306" max="12306" width="12" style="6" customWidth="1"/>
    <col min="12307" max="12307" width="9.2" style="6" customWidth="1"/>
    <col min="12308" max="12308" width="11.9" style="6" customWidth="1"/>
    <col min="12309" max="12309" width="68" style="6" customWidth="1"/>
    <col min="12310" max="12548" width="8.7" style="6"/>
    <col min="12549" max="12549" width="38.9" style="6" customWidth="1"/>
    <col min="12550" max="12550" width="6.9" style="6" customWidth="1"/>
    <col min="12551" max="12551" width="13.6" style="6" customWidth="1"/>
    <col min="12552" max="12552" width="13.1" style="6" customWidth="1"/>
    <col min="12553" max="12553" width="9.7" style="6" customWidth="1"/>
    <col min="12554" max="12554" width="11.2" style="6" customWidth="1"/>
    <col min="12555" max="12555" width="12" style="6" customWidth="1"/>
    <col min="12556" max="12556" width="12.5" style="6" customWidth="1"/>
    <col min="12557" max="12557" width="6.6" style="6" customWidth="1"/>
    <col min="12558" max="12558" width="12.9" style="6" customWidth="1"/>
    <col min="12559" max="12559" width="10.6" style="6" customWidth="1"/>
    <col min="12560" max="12560" width="8.6" style="6" customWidth="1"/>
    <col min="12561" max="12561" width="12.2" style="6" customWidth="1"/>
    <col min="12562" max="12562" width="12" style="6" customWidth="1"/>
    <col min="12563" max="12563" width="9.2" style="6" customWidth="1"/>
    <col min="12564" max="12564" width="11.9" style="6" customWidth="1"/>
    <col min="12565" max="12565" width="68" style="6" customWidth="1"/>
    <col min="12566" max="12804" width="8.7" style="6"/>
    <col min="12805" max="12805" width="38.9" style="6" customWidth="1"/>
    <col min="12806" max="12806" width="6.9" style="6" customWidth="1"/>
    <col min="12807" max="12807" width="13.6" style="6" customWidth="1"/>
    <col min="12808" max="12808" width="13.1" style="6" customWidth="1"/>
    <col min="12809" max="12809" width="9.7" style="6" customWidth="1"/>
    <col min="12810" max="12810" width="11.2" style="6" customWidth="1"/>
    <col min="12811" max="12811" width="12" style="6" customWidth="1"/>
    <col min="12812" max="12812" width="12.5" style="6" customWidth="1"/>
    <col min="12813" max="12813" width="6.6" style="6" customWidth="1"/>
    <col min="12814" max="12814" width="12.9" style="6" customWidth="1"/>
    <col min="12815" max="12815" width="10.6" style="6" customWidth="1"/>
    <col min="12816" max="12816" width="8.6" style="6" customWidth="1"/>
    <col min="12817" max="12817" width="12.2" style="6" customWidth="1"/>
    <col min="12818" max="12818" width="12" style="6" customWidth="1"/>
    <col min="12819" max="12819" width="9.2" style="6" customWidth="1"/>
    <col min="12820" max="12820" width="11.9" style="6" customWidth="1"/>
    <col min="12821" max="12821" width="68" style="6" customWidth="1"/>
    <col min="12822" max="13060" width="8.7" style="6"/>
    <col min="13061" max="13061" width="38.9" style="6" customWidth="1"/>
    <col min="13062" max="13062" width="6.9" style="6" customWidth="1"/>
    <col min="13063" max="13063" width="13.6" style="6" customWidth="1"/>
    <col min="13064" max="13064" width="13.1" style="6" customWidth="1"/>
    <col min="13065" max="13065" width="9.7" style="6" customWidth="1"/>
    <col min="13066" max="13066" width="11.2" style="6" customWidth="1"/>
    <col min="13067" max="13067" width="12" style="6" customWidth="1"/>
    <col min="13068" max="13068" width="12.5" style="6" customWidth="1"/>
    <col min="13069" max="13069" width="6.6" style="6" customWidth="1"/>
    <col min="13070" max="13070" width="12.9" style="6" customWidth="1"/>
    <col min="13071" max="13071" width="10.6" style="6" customWidth="1"/>
    <col min="13072" max="13072" width="8.6" style="6" customWidth="1"/>
    <col min="13073" max="13073" width="12.2" style="6" customWidth="1"/>
    <col min="13074" max="13074" width="12" style="6" customWidth="1"/>
    <col min="13075" max="13075" width="9.2" style="6" customWidth="1"/>
    <col min="13076" max="13076" width="11.9" style="6" customWidth="1"/>
    <col min="13077" max="13077" width="68" style="6" customWidth="1"/>
    <col min="13078" max="13316" width="8.7" style="6"/>
    <col min="13317" max="13317" width="38.9" style="6" customWidth="1"/>
    <col min="13318" max="13318" width="6.9" style="6" customWidth="1"/>
    <col min="13319" max="13319" width="13.6" style="6" customWidth="1"/>
    <col min="13320" max="13320" width="13.1" style="6" customWidth="1"/>
    <col min="13321" max="13321" width="9.7" style="6" customWidth="1"/>
    <col min="13322" max="13322" width="11.2" style="6" customWidth="1"/>
    <col min="13323" max="13323" width="12" style="6" customWidth="1"/>
    <col min="13324" max="13324" width="12.5" style="6" customWidth="1"/>
    <col min="13325" max="13325" width="6.6" style="6" customWidth="1"/>
    <col min="13326" max="13326" width="12.9" style="6" customWidth="1"/>
    <col min="13327" max="13327" width="10.6" style="6" customWidth="1"/>
    <col min="13328" max="13328" width="8.6" style="6" customWidth="1"/>
    <col min="13329" max="13329" width="12.2" style="6" customWidth="1"/>
    <col min="13330" max="13330" width="12" style="6" customWidth="1"/>
    <col min="13331" max="13331" width="9.2" style="6" customWidth="1"/>
    <col min="13332" max="13332" width="11.9" style="6" customWidth="1"/>
    <col min="13333" max="13333" width="68" style="6" customWidth="1"/>
    <col min="13334" max="13572" width="8.7" style="6"/>
    <col min="13573" max="13573" width="38.9" style="6" customWidth="1"/>
    <col min="13574" max="13574" width="6.9" style="6" customWidth="1"/>
    <col min="13575" max="13575" width="13.6" style="6" customWidth="1"/>
    <col min="13576" max="13576" width="13.1" style="6" customWidth="1"/>
    <col min="13577" max="13577" width="9.7" style="6" customWidth="1"/>
    <col min="13578" max="13578" width="11.2" style="6" customWidth="1"/>
    <col min="13579" max="13579" width="12" style="6" customWidth="1"/>
    <col min="13580" max="13580" width="12.5" style="6" customWidth="1"/>
    <col min="13581" max="13581" width="6.6" style="6" customWidth="1"/>
    <col min="13582" max="13582" width="12.9" style="6" customWidth="1"/>
    <col min="13583" max="13583" width="10.6" style="6" customWidth="1"/>
    <col min="13584" max="13584" width="8.6" style="6" customWidth="1"/>
    <col min="13585" max="13585" width="12.2" style="6" customWidth="1"/>
    <col min="13586" max="13586" width="12" style="6" customWidth="1"/>
    <col min="13587" max="13587" width="9.2" style="6" customWidth="1"/>
    <col min="13588" max="13588" width="11.9" style="6" customWidth="1"/>
    <col min="13589" max="13589" width="68" style="6" customWidth="1"/>
    <col min="13590" max="13828" width="8.7" style="6"/>
    <col min="13829" max="13829" width="38.9" style="6" customWidth="1"/>
    <col min="13830" max="13830" width="6.9" style="6" customWidth="1"/>
    <col min="13831" max="13831" width="13.6" style="6" customWidth="1"/>
    <col min="13832" max="13832" width="13.1" style="6" customWidth="1"/>
    <col min="13833" max="13833" width="9.7" style="6" customWidth="1"/>
    <col min="13834" max="13834" width="11.2" style="6" customWidth="1"/>
    <col min="13835" max="13835" width="12" style="6" customWidth="1"/>
    <col min="13836" max="13836" width="12.5" style="6" customWidth="1"/>
    <col min="13837" max="13837" width="6.6" style="6" customWidth="1"/>
    <col min="13838" max="13838" width="12.9" style="6" customWidth="1"/>
    <col min="13839" max="13839" width="10.6" style="6" customWidth="1"/>
    <col min="13840" max="13840" width="8.6" style="6" customWidth="1"/>
    <col min="13841" max="13841" width="12.2" style="6" customWidth="1"/>
    <col min="13842" max="13842" width="12" style="6" customWidth="1"/>
    <col min="13843" max="13843" width="9.2" style="6" customWidth="1"/>
    <col min="13844" max="13844" width="11.9" style="6" customWidth="1"/>
    <col min="13845" max="13845" width="68" style="6" customWidth="1"/>
    <col min="13846" max="14084" width="8.7" style="6"/>
    <col min="14085" max="14085" width="38.9" style="6" customWidth="1"/>
    <col min="14086" max="14086" width="6.9" style="6" customWidth="1"/>
    <col min="14087" max="14087" width="13.6" style="6" customWidth="1"/>
    <col min="14088" max="14088" width="13.1" style="6" customWidth="1"/>
    <col min="14089" max="14089" width="9.7" style="6" customWidth="1"/>
    <col min="14090" max="14090" width="11.2" style="6" customWidth="1"/>
    <col min="14091" max="14091" width="12" style="6" customWidth="1"/>
    <col min="14092" max="14092" width="12.5" style="6" customWidth="1"/>
    <col min="14093" max="14093" width="6.6" style="6" customWidth="1"/>
    <col min="14094" max="14094" width="12.9" style="6" customWidth="1"/>
    <col min="14095" max="14095" width="10.6" style="6" customWidth="1"/>
    <col min="14096" max="14096" width="8.6" style="6" customWidth="1"/>
    <col min="14097" max="14097" width="12.2" style="6" customWidth="1"/>
    <col min="14098" max="14098" width="12" style="6" customWidth="1"/>
    <col min="14099" max="14099" width="9.2" style="6" customWidth="1"/>
    <col min="14100" max="14100" width="11.9" style="6" customWidth="1"/>
    <col min="14101" max="14101" width="68" style="6" customWidth="1"/>
    <col min="14102" max="14340" width="8.7" style="6"/>
    <col min="14341" max="14341" width="38.9" style="6" customWidth="1"/>
    <col min="14342" max="14342" width="6.9" style="6" customWidth="1"/>
    <col min="14343" max="14343" width="13.6" style="6" customWidth="1"/>
    <col min="14344" max="14344" width="13.1" style="6" customWidth="1"/>
    <col min="14345" max="14345" width="9.7" style="6" customWidth="1"/>
    <col min="14346" max="14346" width="11.2" style="6" customWidth="1"/>
    <col min="14347" max="14347" width="12" style="6" customWidth="1"/>
    <col min="14348" max="14348" width="12.5" style="6" customWidth="1"/>
    <col min="14349" max="14349" width="6.6" style="6" customWidth="1"/>
    <col min="14350" max="14350" width="12.9" style="6" customWidth="1"/>
    <col min="14351" max="14351" width="10.6" style="6" customWidth="1"/>
    <col min="14352" max="14352" width="8.6" style="6" customWidth="1"/>
    <col min="14353" max="14353" width="12.2" style="6" customWidth="1"/>
    <col min="14354" max="14354" width="12" style="6" customWidth="1"/>
    <col min="14355" max="14355" width="9.2" style="6" customWidth="1"/>
    <col min="14356" max="14356" width="11.9" style="6" customWidth="1"/>
    <col min="14357" max="14357" width="68" style="6" customWidth="1"/>
    <col min="14358" max="14596" width="8.7" style="6"/>
    <col min="14597" max="14597" width="38.9" style="6" customWidth="1"/>
    <col min="14598" max="14598" width="6.9" style="6" customWidth="1"/>
    <col min="14599" max="14599" width="13.6" style="6" customWidth="1"/>
    <col min="14600" max="14600" width="13.1" style="6" customWidth="1"/>
    <col min="14601" max="14601" width="9.7" style="6" customWidth="1"/>
    <col min="14602" max="14602" width="11.2" style="6" customWidth="1"/>
    <col min="14603" max="14603" width="12" style="6" customWidth="1"/>
    <col min="14604" max="14604" width="12.5" style="6" customWidth="1"/>
    <col min="14605" max="14605" width="6.6" style="6" customWidth="1"/>
    <col min="14606" max="14606" width="12.9" style="6" customWidth="1"/>
    <col min="14607" max="14607" width="10.6" style="6" customWidth="1"/>
    <col min="14608" max="14608" width="8.6" style="6" customWidth="1"/>
    <col min="14609" max="14609" width="12.2" style="6" customWidth="1"/>
    <col min="14610" max="14610" width="12" style="6" customWidth="1"/>
    <col min="14611" max="14611" width="9.2" style="6" customWidth="1"/>
    <col min="14612" max="14612" width="11.9" style="6" customWidth="1"/>
    <col min="14613" max="14613" width="68" style="6" customWidth="1"/>
    <col min="14614" max="14852" width="8.7" style="6"/>
    <col min="14853" max="14853" width="38.9" style="6" customWidth="1"/>
    <col min="14854" max="14854" width="6.9" style="6" customWidth="1"/>
    <col min="14855" max="14855" width="13.6" style="6" customWidth="1"/>
    <col min="14856" max="14856" width="13.1" style="6" customWidth="1"/>
    <col min="14857" max="14857" width="9.7" style="6" customWidth="1"/>
    <col min="14858" max="14858" width="11.2" style="6" customWidth="1"/>
    <col min="14859" max="14859" width="12" style="6" customWidth="1"/>
    <col min="14860" max="14860" width="12.5" style="6" customWidth="1"/>
    <col min="14861" max="14861" width="6.6" style="6" customWidth="1"/>
    <col min="14862" max="14862" width="12.9" style="6" customWidth="1"/>
    <col min="14863" max="14863" width="10.6" style="6" customWidth="1"/>
    <col min="14864" max="14864" width="8.6" style="6" customWidth="1"/>
    <col min="14865" max="14865" width="12.2" style="6" customWidth="1"/>
    <col min="14866" max="14866" width="12" style="6" customWidth="1"/>
    <col min="14867" max="14867" width="9.2" style="6" customWidth="1"/>
    <col min="14868" max="14868" width="11.9" style="6" customWidth="1"/>
    <col min="14869" max="14869" width="68" style="6" customWidth="1"/>
    <col min="14870" max="15108" width="8.7" style="6"/>
    <col min="15109" max="15109" width="38.9" style="6" customWidth="1"/>
    <col min="15110" max="15110" width="6.9" style="6" customWidth="1"/>
    <col min="15111" max="15111" width="13.6" style="6" customWidth="1"/>
    <col min="15112" max="15112" width="13.1" style="6" customWidth="1"/>
    <col min="15113" max="15113" width="9.7" style="6" customWidth="1"/>
    <col min="15114" max="15114" width="11.2" style="6" customWidth="1"/>
    <col min="15115" max="15115" width="12" style="6" customWidth="1"/>
    <col min="15116" max="15116" width="12.5" style="6" customWidth="1"/>
    <col min="15117" max="15117" width="6.6" style="6" customWidth="1"/>
    <col min="15118" max="15118" width="12.9" style="6" customWidth="1"/>
    <col min="15119" max="15119" width="10.6" style="6" customWidth="1"/>
    <col min="15120" max="15120" width="8.6" style="6" customWidth="1"/>
    <col min="15121" max="15121" width="12.2" style="6" customWidth="1"/>
    <col min="15122" max="15122" width="12" style="6" customWidth="1"/>
    <col min="15123" max="15123" width="9.2" style="6" customWidth="1"/>
    <col min="15124" max="15124" width="11.9" style="6" customWidth="1"/>
    <col min="15125" max="15125" width="68" style="6" customWidth="1"/>
    <col min="15126" max="15364" width="8.7" style="6"/>
    <col min="15365" max="15365" width="38.9" style="6" customWidth="1"/>
    <col min="15366" max="15366" width="6.9" style="6" customWidth="1"/>
    <col min="15367" max="15367" width="13.6" style="6" customWidth="1"/>
    <col min="15368" max="15368" width="13.1" style="6" customWidth="1"/>
    <col min="15369" max="15369" width="9.7" style="6" customWidth="1"/>
    <col min="15370" max="15370" width="11.2" style="6" customWidth="1"/>
    <col min="15371" max="15371" width="12" style="6" customWidth="1"/>
    <col min="15372" max="15372" width="12.5" style="6" customWidth="1"/>
    <col min="15373" max="15373" width="6.6" style="6" customWidth="1"/>
    <col min="15374" max="15374" width="12.9" style="6" customWidth="1"/>
    <col min="15375" max="15375" width="10.6" style="6" customWidth="1"/>
    <col min="15376" max="15376" width="8.6" style="6" customWidth="1"/>
    <col min="15377" max="15377" width="12.2" style="6" customWidth="1"/>
    <col min="15378" max="15378" width="12" style="6" customWidth="1"/>
    <col min="15379" max="15379" width="9.2" style="6" customWidth="1"/>
    <col min="15380" max="15380" width="11.9" style="6" customWidth="1"/>
    <col min="15381" max="15381" width="68" style="6" customWidth="1"/>
    <col min="15382" max="15620" width="8.7" style="6"/>
    <col min="15621" max="15621" width="38.9" style="6" customWidth="1"/>
    <col min="15622" max="15622" width="6.9" style="6" customWidth="1"/>
    <col min="15623" max="15623" width="13.6" style="6" customWidth="1"/>
    <col min="15624" max="15624" width="13.1" style="6" customWidth="1"/>
    <col min="15625" max="15625" width="9.7" style="6" customWidth="1"/>
    <col min="15626" max="15626" width="11.2" style="6" customWidth="1"/>
    <col min="15627" max="15627" width="12" style="6" customWidth="1"/>
    <col min="15628" max="15628" width="12.5" style="6" customWidth="1"/>
    <col min="15629" max="15629" width="6.6" style="6" customWidth="1"/>
    <col min="15630" max="15630" width="12.9" style="6" customWidth="1"/>
    <col min="15631" max="15631" width="10.6" style="6" customWidth="1"/>
    <col min="15632" max="15632" width="8.6" style="6" customWidth="1"/>
    <col min="15633" max="15633" width="12.2" style="6" customWidth="1"/>
    <col min="15634" max="15634" width="12" style="6" customWidth="1"/>
    <col min="15635" max="15635" width="9.2" style="6" customWidth="1"/>
    <col min="15636" max="15636" width="11.9" style="6" customWidth="1"/>
    <col min="15637" max="15637" width="68" style="6" customWidth="1"/>
    <col min="15638" max="15876" width="8.7" style="6"/>
    <col min="15877" max="15877" width="38.9" style="6" customWidth="1"/>
    <col min="15878" max="15878" width="6.9" style="6" customWidth="1"/>
    <col min="15879" max="15879" width="13.6" style="6" customWidth="1"/>
    <col min="15880" max="15880" width="13.1" style="6" customWidth="1"/>
    <col min="15881" max="15881" width="9.7" style="6" customWidth="1"/>
    <col min="15882" max="15882" width="11.2" style="6" customWidth="1"/>
    <col min="15883" max="15883" width="12" style="6" customWidth="1"/>
    <col min="15884" max="15884" width="12.5" style="6" customWidth="1"/>
    <col min="15885" max="15885" width="6.6" style="6" customWidth="1"/>
    <col min="15886" max="15886" width="12.9" style="6" customWidth="1"/>
    <col min="15887" max="15887" width="10.6" style="6" customWidth="1"/>
    <col min="15888" max="15888" width="8.6" style="6" customWidth="1"/>
    <col min="15889" max="15889" width="12.2" style="6" customWidth="1"/>
    <col min="15890" max="15890" width="12" style="6" customWidth="1"/>
    <col min="15891" max="15891" width="9.2" style="6" customWidth="1"/>
    <col min="15892" max="15892" width="11.9" style="6" customWidth="1"/>
    <col min="15893" max="15893" width="68" style="6" customWidth="1"/>
    <col min="15894" max="16132" width="8.7" style="6"/>
    <col min="16133" max="16133" width="38.9" style="6" customWidth="1"/>
    <col min="16134" max="16134" width="6.9" style="6" customWidth="1"/>
    <col min="16135" max="16135" width="13.6" style="6" customWidth="1"/>
    <col min="16136" max="16136" width="13.1" style="6" customWidth="1"/>
    <col min="16137" max="16137" width="9.7" style="6" customWidth="1"/>
    <col min="16138" max="16138" width="11.2" style="6" customWidth="1"/>
    <col min="16139" max="16139" width="12" style="6" customWidth="1"/>
    <col min="16140" max="16140" width="12.5" style="6" customWidth="1"/>
    <col min="16141" max="16141" width="6.6" style="6" customWidth="1"/>
    <col min="16142" max="16142" width="12.9" style="6" customWidth="1"/>
    <col min="16143" max="16143" width="10.6" style="6" customWidth="1"/>
    <col min="16144" max="16144" width="8.6" style="6" customWidth="1"/>
    <col min="16145" max="16145" width="12.2" style="6" customWidth="1"/>
    <col min="16146" max="16146" width="12" style="6" customWidth="1"/>
    <col min="16147" max="16147" width="9.2" style="6" customWidth="1"/>
    <col min="16148" max="16148" width="11.9" style="6" customWidth="1"/>
    <col min="16149" max="16149" width="68" style="6" customWidth="1"/>
    <col min="16150" max="16379" width="8.7" style="6"/>
    <col min="16380" max="16380" width="8.7" style="6" customWidth="1"/>
    <col min="16381" max="16384" width="9" style="6"/>
  </cols>
  <sheetData>
    <row r="1" spans="1:1">
      <c r="A1" s="6" t="s">
        <v>1613</v>
      </c>
    </row>
    <row r="2" s="1" customFormat="1" ht="22.5" customHeight="1" spans="1:21">
      <c r="A2" s="8" t="s">
        <v>1614</v>
      </c>
      <c r="B2" s="8"/>
      <c r="C2" s="8"/>
      <c r="D2" s="8"/>
      <c r="E2" s="8"/>
      <c r="F2" s="8"/>
      <c r="G2" s="8"/>
      <c r="H2" s="8"/>
      <c r="I2" s="8"/>
      <c r="J2" s="8"/>
      <c r="K2" s="8"/>
      <c r="L2" s="8"/>
      <c r="M2" s="8"/>
      <c r="N2" s="8"/>
      <c r="O2" s="8"/>
      <c r="P2" s="8"/>
      <c r="Q2" s="8"/>
      <c r="R2" s="8"/>
      <c r="S2" s="8"/>
      <c r="T2" s="8"/>
      <c r="U2" s="8"/>
    </row>
    <row r="3" customHeight="1" spans="9:21">
      <c r="I3" s="22"/>
      <c r="J3" s="22"/>
      <c r="K3" s="22"/>
      <c r="L3" s="22"/>
      <c r="M3" s="22"/>
      <c r="N3" s="22"/>
      <c r="O3" s="22"/>
      <c r="P3" s="23"/>
      <c r="Q3" s="22"/>
      <c r="R3" s="22"/>
      <c r="S3" s="22"/>
      <c r="T3" s="22" t="s">
        <v>109</v>
      </c>
      <c r="U3" s="22"/>
    </row>
    <row r="4" s="2" customFormat="1" ht="15" customHeight="1" spans="1:23">
      <c r="A4" s="9" t="s">
        <v>1510</v>
      </c>
      <c r="B4" s="10" t="s">
        <v>1511</v>
      </c>
      <c r="C4" s="11" t="s">
        <v>1615</v>
      </c>
      <c r="D4" s="11" t="s">
        <v>1513</v>
      </c>
      <c r="E4" s="10" t="s">
        <v>1514</v>
      </c>
      <c r="F4" s="10" t="s">
        <v>1516</v>
      </c>
      <c r="G4" s="10" t="s">
        <v>1517</v>
      </c>
      <c r="H4" s="12" t="s">
        <v>1518</v>
      </c>
      <c r="I4" s="12" t="s">
        <v>1519</v>
      </c>
      <c r="J4" s="10" t="s">
        <v>1520</v>
      </c>
      <c r="K4" s="10" t="s">
        <v>1521</v>
      </c>
      <c r="L4" s="10" t="s">
        <v>1522</v>
      </c>
      <c r="M4" s="10" t="s">
        <v>1523</v>
      </c>
      <c r="N4" s="12" t="s">
        <v>1524</v>
      </c>
      <c r="O4" s="12" t="s">
        <v>1525</v>
      </c>
      <c r="P4" s="24" t="s">
        <v>1526</v>
      </c>
      <c r="Q4" s="27"/>
      <c r="R4" s="28"/>
      <c r="S4" s="12" t="s">
        <v>1527</v>
      </c>
      <c r="T4" s="12" t="s">
        <v>1528</v>
      </c>
      <c r="U4" s="10" t="s">
        <v>1529</v>
      </c>
      <c r="V4" s="29" t="s">
        <v>1530</v>
      </c>
      <c r="W4" s="11" t="s">
        <v>139</v>
      </c>
    </row>
    <row r="5" s="2" customFormat="1" ht="15" customHeight="1" spans="1:23">
      <c r="A5" s="13"/>
      <c r="B5" s="14"/>
      <c r="C5" s="11"/>
      <c r="D5" s="11"/>
      <c r="E5" s="14"/>
      <c r="F5" s="14"/>
      <c r="G5" s="14"/>
      <c r="H5" s="15"/>
      <c r="I5" s="15"/>
      <c r="J5" s="14"/>
      <c r="K5" s="14"/>
      <c r="L5" s="14"/>
      <c r="M5" s="14"/>
      <c r="N5" s="15"/>
      <c r="O5" s="15"/>
      <c r="P5" s="11" t="s">
        <v>143</v>
      </c>
      <c r="Q5" s="30" t="s">
        <v>1531</v>
      </c>
      <c r="R5" s="30" t="s">
        <v>1532</v>
      </c>
      <c r="S5" s="15"/>
      <c r="T5" s="15"/>
      <c r="U5" s="14"/>
      <c r="V5" s="31"/>
      <c r="W5" s="11"/>
    </row>
    <row r="6" s="3" customFormat="1" ht="24" customHeight="1" spans="1:23">
      <c r="A6" s="16" t="s">
        <v>1616</v>
      </c>
      <c r="B6" s="17"/>
      <c r="C6" s="17"/>
      <c r="D6" s="17"/>
      <c r="E6" s="17"/>
      <c r="F6" s="17"/>
      <c r="G6" s="17"/>
      <c r="H6" s="18">
        <f>SUM(H7:H9)</f>
        <v>13220</v>
      </c>
      <c r="I6" s="18">
        <f t="shared" ref="I6:V6" si="0">SUM(I7:I9)</f>
        <v>2079.27</v>
      </c>
      <c r="J6" s="18">
        <f t="shared" si="0"/>
        <v>2204.7</v>
      </c>
      <c r="K6" s="18">
        <f t="shared" si="0"/>
        <v>1200.2</v>
      </c>
      <c r="L6" s="18">
        <f t="shared" si="0"/>
        <v>1314.98</v>
      </c>
      <c r="M6" s="18">
        <f t="shared" si="0"/>
        <v>912.4</v>
      </c>
      <c r="N6" s="18">
        <f t="shared" si="0"/>
        <v>1817.16</v>
      </c>
      <c r="O6" s="18">
        <f t="shared" si="0"/>
        <v>1676.18</v>
      </c>
      <c r="P6" s="18">
        <f t="shared" si="0"/>
        <v>1735.11</v>
      </c>
      <c r="Q6" s="18">
        <f t="shared" si="0"/>
        <v>0</v>
      </c>
      <c r="R6" s="18">
        <f t="shared" si="0"/>
        <v>1735.11</v>
      </c>
      <c r="S6" s="18">
        <f t="shared" si="0"/>
        <v>280</v>
      </c>
      <c r="T6" s="18">
        <f t="shared" si="0"/>
        <v>0</v>
      </c>
      <c r="U6" s="18">
        <f t="shared" si="0"/>
        <v>0</v>
      </c>
      <c r="V6" s="18">
        <f t="shared" si="0"/>
        <v>0</v>
      </c>
      <c r="W6" s="17"/>
    </row>
    <row r="7" s="4" customFormat="1" ht="24" customHeight="1" spans="1:28">
      <c r="A7" s="19" t="s">
        <v>1617</v>
      </c>
      <c r="B7" s="20" t="s">
        <v>1538</v>
      </c>
      <c r="C7" s="20" t="s">
        <v>1618</v>
      </c>
      <c r="D7" s="20" t="s">
        <v>1619</v>
      </c>
      <c r="E7" s="20" t="s">
        <v>1620</v>
      </c>
      <c r="F7" s="21" t="s">
        <v>1559</v>
      </c>
      <c r="G7" s="21" t="s">
        <v>1543</v>
      </c>
      <c r="H7" s="18">
        <f>I7+J7+K7+L7+M7+N7+O7+P7+S7+T7+U7+V7</f>
        <v>11120</v>
      </c>
      <c r="I7" s="25">
        <v>2079.27</v>
      </c>
      <c r="J7" s="25">
        <v>1454.7</v>
      </c>
      <c r="K7" s="25">
        <v>1200.2</v>
      </c>
      <c r="L7" s="25">
        <v>1014.98</v>
      </c>
      <c r="M7" s="25">
        <v>612.4</v>
      </c>
      <c r="N7" s="25">
        <v>1067.16</v>
      </c>
      <c r="O7" s="25">
        <v>1676.18</v>
      </c>
      <c r="P7" s="26">
        <f>Q7+R7</f>
        <v>1735.11</v>
      </c>
      <c r="R7" s="26">
        <v>1735.11</v>
      </c>
      <c r="S7" s="26">
        <v>280</v>
      </c>
      <c r="T7" s="26"/>
      <c r="U7" s="26"/>
      <c r="V7" s="26"/>
      <c r="W7" s="26"/>
      <c r="X7" s="32"/>
      <c r="Y7" s="32"/>
      <c r="Z7" s="32"/>
      <c r="AA7" s="32"/>
      <c r="AB7" s="34"/>
    </row>
    <row r="8" s="5" customFormat="1" ht="24" customHeight="1" spans="1:28">
      <c r="A8" s="19" t="s">
        <v>1621</v>
      </c>
      <c r="B8" s="20" t="s">
        <v>1538</v>
      </c>
      <c r="C8" s="20" t="s">
        <v>1618</v>
      </c>
      <c r="D8" s="20" t="s">
        <v>1619</v>
      </c>
      <c r="E8" s="20" t="s">
        <v>1622</v>
      </c>
      <c r="F8" s="21" t="s">
        <v>1559</v>
      </c>
      <c r="G8" s="21" t="s">
        <v>1543</v>
      </c>
      <c r="H8" s="18">
        <f>I8+J8+K8+L8+M8+N8+O8+P8+S8+T8+U8+V8</f>
        <v>1500</v>
      </c>
      <c r="I8" s="25"/>
      <c r="J8" s="25">
        <v>750</v>
      </c>
      <c r="K8" s="25"/>
      <c r="L8" s="25"/>
      <c r="M8" s="25"/>
      <c r="N8" s="25">
        <v>750</v>
      </c>
      <c r="O8" s="25"/>
      <c r="P8" s="26">
        <f t="shared" ref="P8:P9" si="1">Q8+R8</f>
        <v>0</v>
      </c>
      <c r="Q8" s="26"/>
      <c r="R8" s="26"/>
      <c r="S8" s="25"/>
      <c r="T8" s="25"/>
      <c r="U8" s="25"/>
      <c r="V8" s="25"/>
      <c r="W8" s="25"/>
      <c r="X8" s="33"/>
      <c r="Y8" s="33"/>
      <c r="Z8" s="33"/>
      <c r="AA8" s="33"/>
      <c r="AB8" s="35"/>
    </row>
    <row r="9" s="5" customFormat="1" ht="24" customHeight="1" spans="1:28">
      <c r="A9" s="19" t="s">
        <v>1623</v>
      </c>
      <c r="B9" s="20" t="s">
        <v>1538</v>
      </c>
      <c r="C9" s="20" t="s">
        <v>1618</v>
      </c>
      <c r="D9" s="20"/>
      <c r="E9" s="20" t="s">
        <v>1624</v>
      </c>
      <c r="F9" s="20" t="s">
        <v>1559</v>
      </c>
      <c r="G9" s="21" t="s">
        <v>1543</v>
      </c>
      <c r="H9" s="18">
        <f>I9+J9+K9+L9+M9+N9+O9+P9+S9+T9+U9+V9</f>
        <v>600</v>
      </c>
      <c r="I9" s="25"/>
      <c r="J9" s="25"/>
      <c r="K9" s="25"/>
      <c r="L9" s="25">
        <v>300</v>
      </c>
      <c r="M9" s="25">
        <v>300</v>
      </c>
      <c r="N9" s="25"/>
      <c r="O9" s="25"/>
      <c r="P9" s="26">
        <f t="shared" si="1"/>
        <v>0</v>
      </c>
      <c r="Q9" s="26"/>
      <c r="R9" s="26"/>
      <c r="S9" s="25"/>
      <c r="T9" s="25"/>
      <c r="U9" s="25"/>
      <c r="V9" s="25"/>
      <c r="W9" s="25"/>
      <c r="X9" s="33"/>
      <c r="Y9" s="33"/>
      <c r="Z9" s="33"/>
      <c r="AA9" s="33"/>
      <c r="AB9" s="35"/>
    </row>
    <row r="10" ht="24" customHeight="1"/>
    <row r="11" ht="24" customHeight="1"/>
    <row r="12" ht="24" customHeight="1"/>
    <row r="13" ht="24" customHeight="1"/>
    <row r="14" ht="24" customHeight="1"/>
    <row r="15" ht="24" customHeight="1"/>
    <row r="16" ht="15.6" customHeight="1"/>
    <row r="17" ht="24" customHeight="1"/>
    <row r="18" ht="15.6" customHeight="1"/>
    <row r="19" ht="15.6" customHeight="1"/>
    <row r="20" ht="15.6" customHeight="1"/>
    <row r="21" ht="24" customHeight="1" spans="8:8">
      <c r="H21" s="6"/>
    </row>
    <row r="22" ht="24" customHeight="1" spans="8:8">
      <c r="H22" s="6"/>
    </row>
    <row r="23" ht="22.2" customHeight="1" spans="8:8">
      <c r="H23" s="6"/>
    </row>
    <row r="24" ht="25.2" customHeight="1" spans="8:8">
      <c r="H24" s="6"/>
    </row>
    <row r="25" ht="25.2" customHeight="1" spans="8:8">
      <c r="H25" s="6"/>
    </row>
    <row r="35" s="6" customFormat="1" spans="16:16">
      <c r="P35" s="7"/>
    </row>
    <row r="36" s="6" customFormat="1" spans="16:16">
      <c r="P36" s="7"/>
    </row>
    <row r="37" s="6" customFormat="1" spans="16:16">
      <c r="P37" s="7"/>
    </row>
    <row r="38" s="6" customFormat="1" spans="16:16">
      <c r="P38" s="7"/>
    </row>
    <row r="39" s="6" customFormat="1" spans="16:16">
      <c r="P39" s="7"/>
    </row>
    <row r="40" s="6" customFormat="1" spans="16:16">
      <c r="P40" s="7"/>
    </row>
    <row r="41" s="6" customFormat="1" spans="16:16">
      <c r="P41" s="7"/>
    </row>
    <row r="42" s="6" customFormat="1" spans="16:16">
      <c r="P42" s="7"/>
    </row>
    <row r="43" s="6" customFormat="1" spans="16:16">
      <c r="P43" s="7"/>
    </row>
    <row r="44" s="6" customFormat="1" spans="16:16">
      <c r="P44" s="7"/>
    </row>
    <row r="45" s="6" customFormat="1" spans="16:16">
      <c r="P45" s="7"/>
    </row>
    <row r="46" s="6" customFormat="1" spans="16:16">
      <c r="P46" s="7"/>
    </row>
    <row r="47" s="6" customFormat="1" spans="16:16">
      <c r="P47" s="7"/>
    </row>
    <row r="48" s="6" customFormat="1" spans="16:16">
      <c r="P48" s="7"/>
    </row>
    <row r="49" s="6" customFormat="1" spans="16:16">
      <c r="P49" s="7"/>
    </row>
    <row r="50" s="6" customFormat="1" spans="16:16">
      <c r="P50" s="7"/>
    </row>
    <row r="51" s="6" customFormat="1" spans="16:16">
      <c r="P51" s="7"/>
    </row>
    <row r="52" s="6" customFormat="1" spans="16:16">
      <c r="P52" s="7"/>
    </row>
    <row r="53" s="6" customFormat="1" spans="16:16">
      <c r="P53" s="7"/>
    </row>
    <row r="54" s="6" customFormat="1" spans="16:16">
      <c r="P54" s="7"/>
    </row>
    <row r="55" s="6" customFormat="1" spans="16:16">
      <c r="P55" s="7"/>
    </row>
    <row r="56" s="6" customFormat="1" spans="16:16">
      <c r="P56" s="7"/>
    </row>
    <row r="57" s="6" customFormat="1" spans="16:16">
      <c r="P57" s="7"/>
    </row>
    <row r="58" s="6" customFormat="1" spans="16:16">
      <c r="P58" s="7"/>
    </row>
    <row r="59" s="6" customFormat="1" spans="16:16">
      <c r="P59" s="7"/>
    </row>
    <row r="60" s="6" customFormat="1" spans="16:16">
      <c r="P60" s="7"/>
    </row>
    <row r="61" s="6" customFormat="1" spans="16:16">
      <c r="P61" s="7"/>
    </row>
    <row r="62" s="6" customFormat="1" spans="16:16">
      <c r="P62" s="7"/>
    </row>
    <row r="63" s="6" customFormat="1" spans="16:16">
      <c r="P63" s="7"/>
    </row>
    <row r="64" s="6" customFormat="1" spans="16:16">
      <c r="P64" s="7"/>
    </row>
    <row r="65" s="6" customFormat="1" spans="16:16">
      <c r="P65" s="7"/>
    </row>
    <row r="66" s="6" customFormat="1" spans="16:16">
      <c r="P66" s="7"/>
    </row>
    <row r="67" s="6" customFormat="1" spans="16:16">
      <c r="P67" s="7"/>
    </row>
    <row r="68" s="6" customFormat="1" spans="16:16">
      <c r="P68" s="7"/>
    </row>
    <row r="69" s="6" customFormat="1" spans="16:16">
      <c r="P69" s="7"/>
    </row>
    <row r="70" s="6" customFormat="1" spans="16:16">
      <c r="P70" s="7"/>
    </row>
    <row r="71" s="6" customFormat="1" spans="16:16">
      <c r="P71" s="7"/>
    </row>
    <row r="72" s="6" customFormat="1" spans="16:16">
      <c r="P72" s="7"/>
    </row>
    <row r="73" s="6" customFormat="1" spans="16:16">
      <c r="P73" s="7"/>
    </row>
    <row r="74" s="6" customFormat="1" spans="16:16">
      <c r="P74" s="7"/>
    </row>
    <row r="75" s="6" customFormat="1" spans="16:16">
      <c r="P75" s="7"/>
    </row>
    <row r="76" s="6" customFormat="1" spans="16:16">
      <c r="P76" s="7"/>
    </row>
    <row r="77" s="6" customFormat="1" spans="16:16">
      <c r="P77" s="7"/>
    </row>
    <row r="78" s="6" customFormat="1" spans="16:16">
      <c r="P78" s="7"/>
    </row>
    <row r="79" s="6" customFormat="1" spans="16:16">
      <c r="P79" s="7"/>
    </row>
    <row r="80" s="6" customFormat="1" spans="16:16">
      <c r="P80" s="7"/>
    </row>
    <row r="81" s="6" customFormat="1" spans="16:16">
      <c r="P81" s="7"/>
    </row>
    <row r="82" s="6" customFormat="1" spans="16:16">
      <c r="P82" s="7"/>
    </row>
    <row r="83" s="6" customFormat="1" spans="16:16">
      <c r="P83" s="7"/>
    </row>
    <row r="84" s="6" customFormat="1" spans="16:16">
      <c r="P84" s="7"/>
    </row>
    <row r="85" s="6" customFormat="1" spans="16:16">
      <c r="P85" s="7"/>
    </row>
    <row r="86" s="6" customFormat="1" spans="16:16">
      <c r="P86" s="7"/>
    </row>
    <row r="87" s="6" customFormat="1" spans="16:16">
      <c r="P87" s="7"/>
    </row>
    <row r="88" s="6" customFormat="1" spans="16:16">
      <c r="P88" s="7"/>
    </row>
    <row r="89" s="6" customFormat="1" spans="16:16">
      <c r="P89" s="7"/>
    </row>
    <row r="90" s="6" customFormat="1" spans="16:16">
      <c r="P90" s="7"/>
    </row>
    <row r="91" s="6" customFormat="1" spans="16:16">
      <c r="P91" s="7"/>
    </row>
    <row r="92" s="6" customFormat="1" spans="16:16">
      <c r="P92" s="7"/>
    </row>
    <row r="93" s="6" customFormat="1" spans="16:16">
      <c r="P93" s="7"/>
    </row>
    <row r="94" s="6" customFormat="1" spans="16:16">
      <c r="P94" s="7"/>
    </row>
    <row r="95" s="6" customFormat="1" spans="16:16">
      <c r="P95" s="7"/>
    </row>
    <row r="96" s="6" customFormat="1" spans="16:16">
      <c r="P96" s="7"/>
    </row>
    <row r="97" s="6" customFormat="1" spans="16:16">
      <c r="P97" s="7"/>
    </row>
    <row r="98" s="6" customFormat="1" spans="16:16">
      <c r="P98" s="7"/>
    </row>
    <row r="99" s="6" customFormat="1" spans="16:16">
      <c r="P99" s="7"/>
    </row>
    <row r="100" s="6" customFormat="1" spans="16:16">
      <c r="P100" s="7"/>
    </row>
    <row r="101" s="6" customFormat="1" spans="16:16">
      <c r="P101" s="7"/>
    </row>
    <row r="102" s="6" customFormat="1" spans="16:16">
      <c r="P102" s="7"/>
    </row>
    <row r="103" s="6" customFormat="1" spans="16:16">
      <c r="P103" s="7"/>
    </row>
    <row r="104" s="6" customFormat="1" spans="16:16">
      <c r="P104" s="7"/>
    </row>
    <row r="105" s="6" customFormat="1" spans="16:16">
      <c r="P105" s="7"/>
    </row>
    <row r="106" s="6" customFormat="1" spans="16:16">
      <c r="P106" s="7"/>
    </row>
    <row r="107" s="6" customFormat="1" spans="16:16">
      <c r="P107" s="7"/>
    </row>
    <row r="108" s="6" customFormat="1" spans="16:16">
      <c r="P108" s="7"/>
    </row>
    <row r="109" s="6" customFormat="1" spans="16:16">
      <c r="P109" s="7"/>
    </row>
    <row r="110" s="6" customFormat="1" spans="16:16">
      <c r="P110" s="7"/>
    </row>
    <row r="111" s="6" customFormat="1" spans="16:16">
      <c r="P111" s="7"/>
    </row>
    <row r="112" s="6" customFormat="1" spans="16:16">
      <c r="P112" s="7"/>
    </row>
    <row r="113" s="6" customFormat="1" spans="16:16">
      <c r="P113" s="7"/>
    </row>
    <row r="114" s="6" customFormat="1" spans="16:16">
      <c r="P114" s="7"/>
    </row>
    <row r="115" s="6" customFormat="1" spans="16:16">
      <c r="P115" s="7"/>
    </row>
    <row r="116" s="6" customFormat="1" spans="16:16">
      <c r="P116" s="7"/>
    </row>
    <row r="117" s="6" customFormat="1" spans="16:16">
      <c r="P117" s="7"/>
    </row>
    <row r="118" s="6" customFormat="1" spans="16:16">
      <c r="P118" s="7"/>
    </row>
    <row r="119" s="6" customFormat="1" spans="16:16">
      <c r="P119" s="7"/>
    </row>
    <row r="120" s="6" customFormat="1" spans="16:16">
      <c r="P120" s="7"/>
    </row>
    <row r="121" s="6" customFormat="1" spans="16:16">
      <c r="P121" s="7"/>
    </row>
    <row r="122" s="6" customFormat="1" spans="16:16">
      <c r="P122" s="7"/>
    </row>
    <row r="123" s="6" customFormat="1" spans="16:16">
      <c r="P123" s="7"/>
    </row>
    <row r="124" s="6" customFormat="1" spans="16:16">
      <c r="P124" s="7"/>
    </row>
    <row r="125" s="6" customFormat="1" spans="16:16">
      <c r="P125" s="7"/>
    </row>
    <row r="126" s="6" customFormat="1" spans="16:16">
      <c r="P126" s="7"/>
    </row>
    <row r="127" s="6" customFormat="1" spans="16:16">
      <c r="P127" s="7"/>
    </row>
    <row r="128" s="6" customFormat="1" spans="16:16">
      <c r="P128" s="7"/>
    </row>
    <row r="129" s="6" customFormat="1" spans="16:16">
      <c r="P129" s="7"/>
    </row>
    <row r="130" s="6" customFormat="1" spans="16:16">
      <c r="P130" s="7"/>
    </row>
    <row r="131" s="6" customFormat="1" spans="16:16">
      <c r="P131" s="7"/>
    </row>
    <row r="132" s="6" customFormat="1" spans="16:16">
      <c r="P132" s="7"/>
    </row>
    <row r="133" s="6" customFormat="1" spans="16:16">
      <c r="P133" s="7"/>
    </row>
    <row r="134" s="6" customFormat="1" spans="16:16">
      <c r="P134" s="7"/>
    </row>
    <row r="135" s="6" customFormat="1" spans="16:16">
      <c r="P135" s="7"/>
    </row>
    <row r="136" s="6" customFormat="1" spans="16:16">
      <c r="P136" s="7"/>
    </row>
    <row r="137" s="6" customFormat="1" spans="16:16">
      <c r="P137" s="7"/>
    </row>
    <row r="138" s="6" customFormat="1" spans="16:16">
      <c r="P138" s="7"/>
    </row>
    <row r="139" s="6" customFormat="1" spans="16:16">
      <c r="P139" s="7"/>
    </row>
    <row r="140" s="6" customFormat="1" spans="16:16">
      <c r="P140" s="7"/>
    </row>
    <row r="141" s="6" customFormat="1" spans="16:16">
      <c r="P141" s="7"/>
    </row>
    <row r="142" s="6" customFormat="1" spans="16:16">
      <c r="P142" s="7"/>
    </row>
    <row r="143" s="6" customFormat="1" spans="16:16">
      <c r="P143" s="7"/>
    </row>
    <row r="144" s="6" customFormat="1" spans="16:16">
      <c r="P144" s="7"/>
    </row>
    <row r="145" s="6" customFormat="1" spans="16:16">
      <c r="P145" s="7"/>
    </row>
    <row r="146" s="6" customFormat="1" spans="16:16">
      <c r="P146" s="7"/>
    </row>
    <row r="147" s="6" customFormat="1" spans="16:16">
      <c r="P147" s="7"/>
    </row>
    <row r="148" s="6" customFormat="1" spans="16:16">
      <c r="P148" s="7"/>
    </row>
    <row r="149" s="6" customFormat="1" spans="16:16">
      <c r="P149" s="7"/>
    </row>
    <row r="150" s="6" customFormat="1" spans="16:16">
      <c r="P150" s="7"/>
    </row>
    <row r="151" s="6" customFormat="1" spans="16:16">
      <c r="P151" s="7"/>
    </row>
    <row r="152" s="6" customFormat="1" spans="16:16">
      <c r="P152" s="7"/>
    </row>
    <row r="153" s="6" customFormat="1" spans="16:16">
      <c r="P153" s="7"/>
    </row>
    <row r="154" s="6" customFormat="1" spans="16:16">
      <c r="P154" s="7"/>
    </row>
    <row r="155" s="6" customFormat="1" spans="16:16">
      <c r="P155" s="7"/>
    </row>
    <row r="156" s="6" customFormat="1" spans="16:16">
      <c r="P156" s="7"/>
    </row>
    <row r="157" s="6" customFormat="1" spans="16:16">
      <c r="P157" s="7"/>
    </row>
    <row r="158" s="6" customFormat="1" spans="16:16">
      <c r="P158" s="7"/>
    </row>
    <row r="161" s="6" customFormat="1" spans="16:16">
      <c r="P161" s="7"/>
    </row>
    <row r="170" s="6" customFormat="1" spans="16:16">
      <c r="P170" s="7"/>
    </row>
    <row r="171" s="6" customFormat="1" spans="16:16">
      <c r="P171" s="7"/>
    </row>
    <row r="172" s="6" customFormat="1" spans="16:16">
      <c r="P172" s="7"/>
    </row>
    <row r="173" s="6" customFormat="1" spans="16:16">
      <c r="P173" s="7"/>
    </row>
    <row r="174" s="6" customFormat="1" spans="16:16">
      <c r="P174" s="7"/>
    </row>
    <row r="175" s="6" customFormat="1" spans="16:16">
      <c r="P175" s="7"/>
    </row>
    <row r="176" s="6" customFormat="1" spans="16:16">
      <c r="P176" s="7"/>
    </row>
    <row r="177" s="6" customFormat="1" spans="16:16">
      <c r="P177" s="7"/>
    </row>
    <row r="178" s="6" customFormat="1" spans="16:16">
      <c r="P178" s="7"/>
    </row>
    <row r="179" s="6" customFormat="1" spans="16:16">
      <c r="P179" s="7"/>
    </row>
    <row r="180" s="6" customFormat="1" spans="16:16">
      <c r="P180" s="7"/>
    </row>
    <row r="181" s="6" customFormat="1" spans="16:16">
      <c r="P181" s="7"/>
    </row>
    <row r="182" s="6" customFormat="1" spans="16:16">
      <c r="P182" s="7"/>
    </row>
    <row r="183" s="6" customFormat="1" spans="16:16">
      <c r="P183" s="7"/>
    </row>
    <row r="184" s="6" customFormat="1" spans="16:16">
      <c r="P184" s="7"/>
    </row>
    <row r="185" s="6" customFormat="1" spans="16:16">
      <c r="P185" s="7"/>
    </row>
    <row r="186" s="6" customFormat="1" spans="16:16">
      <c r="P186" s="7"/>
    </row>
    <row r="187" s="6" customFormat="1" spans="16:16">
      <c r="P187" s="7"/>
    </row>
    <row r="188" s="6" customFormat="1" spans="16:16">
      <c r="P188" s="7"/>
    </row>
    <row r="189" s="6" customFormat="1" spans="16:16">
      <c r="P189" s="7"/>
    </row>
    <row r="190" s="6" customFormat="1" spans="16:16">
      <c r="P190" s="7"/>
    </row>
    <row r="191" s="6" customFormat="1" spans="16:16">
      <c r="P191" s="7"/>
    </row>
    <row r="192" s="6" customFormat="1" spans="16:16">
      <c r="P192" s="7"/>
    </row>
    <row r="193" s="6" customFormat="1" spans="16:16">
      <c r="P193" s="7"/>
    </row>
    <row r="194" s="6" customFormat="1" spans="16:16">
      <c r="P194" s="7"/>
    </row>
    <row r="195" s="6" customFormat="1" spans="16:16">
      <c r="P195" s="7"/>
    </row>
    <row r="196" s="6" customFormat="1" spans="16:16">
      <c r="P196" s="7"/>
    </row>
    <row r="197" s="6" customFormat="1" spans="16:16">
      <c r="P197" s="7"/>
    </row>
    <row r="198" s="6" customFormat="1" spans="16:16">
      <c r="P198" s="7"/>
    </row>
    <row r="199" s="6" customFormat="1" spans="16:16">
      <c r="P199" s="7"/>
    </row>
    <row r="200" s="6" customFormat="1" spans="16:16">
      <c r="P200" s="7"/>
    </row>
    <row r="201" s="6" customFormat="1" spans="16:16">
      <c r="P201" s="7"/>
    </row>
  </sheetData>
  <mergeCells count="19">
    <mergeCell ref="A2:U2"/>
    <mergeCell ref="P4:R4"/>
    <mergeCell ref="A4:A5"/>
    <mergeCell ref="B4:B5"/>
    <mergeCell ref="E4:E5"/>
    <mergeCell ref="F4:F5"/>
    <mergeCell ref="G4:G5"/>
    <mergeCell ref="H4:H5"/>
    <mergeCell ref="I4:I5"/>
    <mergeCell ref="J4:J5"/>
    <mergeCell ref="K4:K5"/>
    <mergeCell ref="L4:L5"/>
    <mergeCell ref="M4:M5"/>
    <mergeCell ref="N4:N5"/>
    <mergeCell ref="O4:O5"/>
    <mergeCell ref="S4:S5"/>
    <mergeCell ref="T4:T5"/>
    <mergeCell ref="U4:U5"/>
    <mergeCell ref="V4:V5"/>
  </mergeCells>
  <pageMargins left="0.7" right="0.7" top="0.75" bottom="0.75" header="0.3" footer="0.3"/>
  <pageSetup paperSize="8" scale="5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部门预算项目总表</vt:lpstr>
      <vt:lpstr>彩票发行费支出（1）</vt:lpstr>
      <vt:lpstr>彩票发行费支出（2）</vt:lpstr>
      <vt:lpstr>彩票公益金支出（1）</vt:lpstr>
      <vt:lpstr>彩票公益金支出（2）</vt:lpstr>
      <vt:lpstr>彩票公益金支出（3）</vt:lpstr>
      <vt:lpstr>基金收入政策</vt:lpstr>
      <vt:lpstr>基金收入</vt:lpstr>
      <vt:lpstr>对比表2</vt:lpstr>
      <vt:lpstr>对比总表</vt:lpstr>
      <vt:lpstr>医疗卫生投入情况</vt:lpstr>
      <vt:lpstr>绩效目标扣减明细表</vt:lpstr>
      <vt:lpstr>2018年重点支出2-5</vt:lpstr>
      <vt:lpstr>教育事业费简稿</vt:lpstr>
      <vt:lpstr>提前下达地市情况</vt:lpstr>
      <vt:lpstr>地方接受军转干经费明细</vt:lpstr>
      <vt:lpstr>转移支付使用情况表</vt:lpstr>
      <vt:lpstr>一般预算提前下达总体情况</vt:lpstr>
      <vt:lpstr>政府性基金提前下达总体情况</vt:lpstr>
      <vt:lpstr>到位情况统计</vt:lpstr>
      <vt:lpstr>专项转移支付情况表</vt:lpstr>
      <vt:lpstr>gBu7AkVC</vt:lpstr>
      <vt:lpstr>2025年一般公共预算财力</vt:lpstr>
      <vt:lpstr>2025年政府性基金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次旺多吉</cp:lastModifiedBy>
  <dcterms:created xsi:type="dcterms:W3CDTF">1996-12-17T01:32:00Z</dcterms:created>
  <cp:lastPrinted>2024-12-09T12:27:00Z</cp:lastPrinted>
  <dcterms:modified xsi:type="dcterms:W3CDTF">2025-01-05T03:07:26Z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2052-12.1.0.16399</vt:lpwstr>
  </property>
  <property fmtid="{D5CDD505-2E9C-101B-9397-08002B2CF9AE}" pid="3" name="ICV">
    <vt:lpwstr>5683F1749E9C4818BD1D1DD5822E9825_12</vt:lpwstr>
  </property>
  <property fmtid="{D5CDD505-2E9C-101B-9397-08002B2CF9AE}" pid="4" name="KSOReadingLayout">
    <vt:bool>true</vt:bool>
  </property>
</Properties>
</file>