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7975" windowHeight="12255" activeTab="1"/>
  </bookViews>
  <sheets>
    <sheet name="Sheet1" sheetId="1" r:id="rId1"/>
    <sheet name="Sheet2" sheetId="2" r:id="rId2"/>
    <sheet name="sheet3" sheetId="4" r:id="rId3"/>
  </sheets>
  <calcPr calcId="144525"/>
</workbook>
</file>

<file path=xl/calcChain.xml><?xml version="1.0" encoding="utf-8"?>
<calcChain xmlns="http://schemas.openxmlformats.org/spreadsheetml/2006/main">
  <c r="M7" i="2" l="1"/>
  <c r="T19" i="4"/>
  <c r="O19" i="4"/>
  <c r="G19" i="4"/>
  <c r="T18" i="4"/>
  <c r="O18" i="4"/>
  <c r="G18" i="4"/>
  <c r="D18" i="4" s="1"/>
  <c r="E18" i="4"/>
  <c r="T17" i="4"/>
  <c r="O17" i="4"/>
  <c r="G17" i="4"/>
  <c r="E17" i="4"/>
  <c r="T16" i="4"/>
  <c r="O16" i="4"/>
  <c r="G16" i="4"/>
  <c r="E16" i="4"/>
  <c r="T15" i="4"/>
  <c r="O15" i="4"/>
  <c r="G15" i="4"/>
  <c r="E15" i="4"/>
  <c r="T14" i="4"/>
  <c r="O14" i="4"/>
  <c r="G14" i="4"/>
  <c r="E14" i="4"/>
  <c r="T13" i="4"/>
  <c r="O13" i="4"/>
  <c r="G13" i="4"/>
  <c r="E13" i="4"/>
  <c r="T12" i="4"/>
  <c r="O12" i="4"/>
  <c r="G12" i="4"/>
  <c r="E12" i="4"/>
  <c r="T11" i="4"/>
  <c r="O11" i="4"/>
  <c r="G11" i="4"/>
  <c r="E11" i="4"/>
  <c r="T10" i="4"/>
  <c r="O10" i="4"/>
  <c r="G10" i="4"/>
  <c r="D10" i="4" s="1"/>
  <c r="E10" i="4"/>
  <c r="T9" i="4"/>
  <c r="O9" i="4"/>
  <c r="G9" i="4"/>
  <c r="E9" i="4"/>
  <c r="T8" i="4"/>
  <c r="O8" i="4"/>
  <c r="G8" i="4"/>
  <c r="E8" i="4"/>
  <c r="W7" i="4"/>
  <c r="V7" i="4"/>
  <c r="U7" i="4"/>
  <c r="S7" i="4"/>
  <c r="R7" i="4"/>
  <c r="Q7" i="4"/>
  <c r="P7" i="4"/>
  <c r="N7" i="4"/>
  <c r="M7" i="4"/>
  <c r="L7" i="4"/>
  <c r="K7" i="4"/>
  <c r="J7" i="4"/>
  <c r="I7" i="4"/>
  <c r="H7" i="4"/>
  <c r="F7" i="4"/>
  <c r="D14" i="4" l="1"/>
  <c r="D15" i="4"/>
  <c r="G7" i="4"/>
  <c r="T7" i="4"/>
  <c r="D8" i="4"/>
  <c r="D9" i="4"/>
  <c r="E7" i="4"/>
  <c r="O7" i="4"/>
  <c r="D11" i="4"/>
  <c r="D16" i="4"/>
  <c r="D17" i="4"/>
  <c r="D19" i="4"/>
  <c r="D12" i="4"/>
  <c r="D13" i="4"/>
  <c r="F7" i="2"/>
  <c r="W7" i="2"/>
  <c r="X7" i="2"/>
  <c r="V7" i="2"/>
  <c r="R7" i="2"/>
  <c r="S7" i="2"/>
  <c r="T7" i="2"/>
  <c r="Q7" i="2"/>
  <c r="I7" i="2"/>
  <c r="J7" i="2"/>
  <c r="K7" i="2"/>
  <c r="L7" i="2"/>
  <c r="N7" i="2"/>
  <c r="O7" i="2"/>
  <c r="H7" i="2"/>
  <c r="E16" i="2"/>
  <c r="E14" i="2"/>
  <c r="E13" i="2"/>
  <c r="D7" i="4" l="1"/>
  <c r="D20" i="4" s="1"/>
  <c r="U7" i="2"/>
  <c r="P7" i="2"/>
  <c r="E7" i="2"/>
  <c r="G7" i="2"/>
  <c r="U19" i="2" l="1"/>
  <c r="P19" i="2"/>
  <c r="G19" i="2"/>
  <c r="C19" i="2" l="1"/>
  <c r="U12" i="2"/>
  <c r="U13" i="2"/>
  <c r="U14" i="2"/>
  <c r="U15" i="2"/>
  <c r="U16" i="2"/>
  <c r="U17" i="2"/>
  <c r="U18" i="2"/>
  <c r="U8" i="2"/>
  <c r="U9" i="2"/>
  <c r="U10" i="2"/>
  <c r="U11" i="2"/>
  <c r="P12" i="2"/>
  <c r="P13" i="2"/>
  <c r="P14" i="2"/>
  <c r="P15" i="2"/>
  <c r="P16" i="2"/>
  <c r="P17" i="2"/>
  <c r="P18" i="2"/>
  <c r="P8" i="2"/>
  <c r="P9" i="2"/>
  <c r="P10" i="2"/>
  <c r="P11" i="2"/>
  <c r="G12" i="2"/>
  <c r="G13" i="2"/>
  <c r="G14" i="2"/>
  <c r="G15" i="2"/>
  <c r="D15" i="2" s="1"/>
  <c r="G16" i="2"/>
  <c r="G17" i="2"/>
  <c r="G18" i="2"/>
  <c r="G8" i="2"/>
  <c r="D8" i="2" s="1"/>
  <c r="G9" i="2"/>
  <c r="G10" i="2"/>
  <c r="G11" i="2"/>
  <c r="U5" i="1"/>
  <c r="U6" i="1"/>
  <c r="U7" i="1"/>
  <c r="U8" i="1"/>
  <c r="U9" i="1"/>
  <c r="U10" i="1"/>
  <c r="U11" i="1"/>
  <c r="U12" i="1"/>
  <c r="U13" i="1"/>
  <c r="U14" i="1"/>
  <c r="U15" i="1"/>
  <c r="P16" i="1"/>
  <c r="Q16" i="1"/>
  <c r="U17" i="1"/>
  <c r="N16" i="1"/>
  <c r="R16" i="1"/>
  <c r="O16" i="1"/>
  <c r="C16" i="1"/>
  <c r="D16" i="1"/>
  <c r="G16" i="1"/>
  <c r="L16" i="1"/>
  <c r="M16" i="1"/>
  <c r="K16" i="1"/>
  <c r="J16" i="1"/>
  <c r="I16" i="1"/>
  <c r="H16" i="1"/>
  <c r="D11" i="2" l="1"/>
  <c r="D18" i="2"/>
  <c r="D14" i="2"/>
  <c r="D10" i="2"/>
  <c r="D17" i="2"/>
  <c r="D13" i="2"/>
  <c r="D9" i="2"/>
  <c r="D16" i="2"/>
  <c r="D12" i="2"/>
  <c r="U16" i="1"/>
  <c r="U18" i="1" s="1"/>
  <c r="D7" i="2" l="1"/>
  <c r="D20" i="2" s="1"/>
</calcChain>
</file>

<file path=xl/sharedStrings.xml><?xml version="1.0" encoding="utf-8"?>
<sst xmlns="http://schemas.openxmlformats.org/spreadsheetml/2006/main" count="155" uniqueCount="98">
  <si>
    <t xml:space="preserve"> 序号  </t>
  </si>
  <si>
    <t>县区</t>
  </si>
  <si>
    <t>城关区</t>
  </si>
  <si>
    <t>堆龙德庆区</t>
  </si>
  <si>
    <t>达孜区</t>
  </si>
  <si>
    <t>曲水县</t>
  </si>
  <si>
    <t>尼木县</t>
  </si>
  <si>
    <t>墨竹工卡县</t>
  </si>
  <si>
    <t>林周县</t>
  </si>
  <si>
    <t>当雄县</t>
  </si>
  <si>
    <t>柳梧新区</t>
  </si>
  <si>
    <t>合计</t>
  </si>
  <si>
    <t>高标准农田</t>
    <phoneticPr fontId="7" type="noConversion"/>
  </si>
  <si>
    <t>粮油等重点作物绿色高产高效</t>
  </si>
  <si>
    <t>耕地地力保护补贴</t>
  </si>
  <si>
    <t>农机购置与应用补贴</t>
  </si>
  <si>
    <t>落实单产提升关键技术</t>
  </si>
  <si>
    <t>农业技术推广总站</t>
    <phoneticPr fontId="7" type="noConversion"/>
  </si>
  <si>
    <t>高素质农牧民培育资金</t>
    <phoneticPr fontId="7" type="noConversion"/>
  </si>
  <si>
    <t>农村实用人才带头人培训</t>
    <phoneticPr fontId="7" type="noConversion"/>
  </si>
  <si>
    <t>国家现代农业产业园</t>
    <phoneticPr fontId="7" type="noConversion"/>
  </si>
  <si>
    <t>产业集群项目</t>
    <phoneticPr fontId="7" type="noConversion"/>
  </si>
  <si>
    <t>农业生产社会化服务</t>
    <phoneticPr fontId="7" type="noConversion"/>
  </si>
  <si>
    <t>基层农技推广体系改革与建设补助</t>
    <phoneticPr fontId="7" type="noConversion"/>
  </si>
  <si>
    <t>农作物秸秆综合利用</t>
    <phoneticPr fontId="7" type="noConversion"/>
  </si>
  <si>
    <t>合计</t>
    <phoneticPr fontId="7" type="noConversion"/>
  </si>
  <si>
    <t>拉萨市农业农村局</t>
    <phoneticPr fontId="7" type="noConversion"/>
  </si>
  <si>
    <t>2025年中央财政农业相关转移支付（提前下达）资金分配汇总表</t>
    <phoneticPr fontId="7" type="noConversion"/>
  </si>
  <si>
    <t>总  计</t>
    <phoneticPr fontId="7" type="noConversion"/>
  </si>
  <si>
    <t>制表：财务室</t>
    <phoneticPr fontId="7" type="noConversion"/>
  </si>
  <si>
    <t xml:space="preserve">草补分配资金    </t>
    <phoneticPr fontId="7" type="noConversion"/>
  </si>
  <si>
    <t xml:space="preserve">粮改饲资金  </t>
    <phoneticPr fontId="7" type="noConversion"/>
  </si>
  <si>
    <t>牲畜良种补贴</t>
    <phoneticPr fontId="7" type="noConversion"/>
  </si>
  <si>
    <t xml:space="preserve">种业发展（核心育种场生产性能测定）   </t>
    <phoneticPr fontId="7" type="noConversion"/>
  </si>
  <si>
    <t>单位：万元</t>
    <phoneticPr fontId="7" type="noConversion"/>
  </si>
  <si>
    <t>新型农业经营主体培育（合作社）</t>
    <phoneticPr fontId="7" type="noConversion"/>
  </si>
  <si>
    <t>新型农业经营主体培育（家庭农牧场）</t>
    <phoneticPr fontId="7" type="noConversion"/>
  </si>
  <si>
    <t>附件1</t>
    <phoneticPr fontId="7" type="noConversion"/>
  </si>
  <si>
    <t>2025年自治区财政农业相关转移支付（提前下达）资金分配汇总表</t>
    <phoneticPr fontId="7" type="noConversion"/>
  </si>
  <si>
    <t>农机购置与应用补贴</t>
    <phoneticPr fontId="7" type="noConversion"/>
  </si>
  <si>
    <t>青稞大田用种差价补贴</t>
    <phoneticPr fontId="7" type="noConversion"/>
  </si>
  <si>
    <t>农作物良种补贴</t>
    <phoneticPr fontId="7" type="noConversion"/>
  </si>
  <si>
    <t>耕地复种补贴</t>
    <phoneticPr fontId="7" type="noConversion"/>
  </si>
  <si>
    <t>西藏自治区现代化农业技术体系</t>
    <phoneticPr fontId="7" type="noConversion"/>
  </si>
  <si>
    <t>农业产业发展资金</t>
    <phoneticPr fontId="7" type="noConversion"/>
  </si>
  <si>
    <t>高标准农田建设</t>
    <phoneticPr fontId="7" type="noConversion"/>
  </si>
  <si>
    <t>第三次全国土壤普查</t>
    <phoneticPr fontId="7" type="noConversion"/>
  </si>
  <si>
    <t>耕地地力保护专项补贴（有机肥采购专项补贴资金）</t>
    <phoneticPr fontId="7" type="noConversion"/>
  </si>
  <si>
    <t>饲草产业发展项目</t>
    <phoneticPr fontId="7" type="noConversion"/>
  </si>
  <si>
    <t>牧草返青季休牧补偿试点</t>
    <phoneticPr fontId="7" type="noConversion"/>
  </si>
  <si>
    <t>农膜回收试点</t>
    <phoneticPr fontId="7" type="noConversion"/>
  </si>
  <si>
    <t>粮油生产保障资金</t>
    <phoneticPr fontId="7" type="noConversion"/>
  </si>
  <si>
    <t>农用无人驾驶航空器作业补助资金</t>
    <phoneticPr fontId="7" type="noConversion"/>
  </si>
  <si>
    <t>耕地建设与利用资金</t>
    <phoneticPr fontId="7" type="noConversion"/>
  </si>
  <si>
    <t>农业生态资源保护资金</t>
    <phoneticPr fontId="7" type="noConversion"/>
  </si>
  <si>
    <t>牲畜良种补贴资金</t>
    <phoneticPr fontId="7" type="noConversion"/>
  </si>
  <si>
    <t>农业技术推广总站</t>
    <phoneticPr fontId="7" type="noConversion"/>
  </si>
  <si>
    <t>拉萨市畜牧兽医总站</t>
    <phoneticPr fontId="7" type="noConversion"/>
  </si>
  <si>
    <t>拉萨市农业农村局（暂放）</t>
    <phoneticPr fontId="7" type="noConversion"/>
  </si>
  <si>
    <t>林周县（直达资金）</t>
    <phoneticPr fontId="7" type="noConversion"/>
  </si>
  <si>
    <t>林周县（直达资金）</t>
    <phoneticPr fontId="7" type="noConversion"/>
  </si>
  <si>
    <t>高标准农田建后管护资金</t>
    <phoneticPr fontId="7" type="noConversion"/>
  </si>
  <si>
    <t>小计</t>
    <phoneticPr fontId="7" type="noConversion"/>
  </si>
  <si>
    <t>2130135农业生态资源保护</t>
    <phoneticPr fontId="7" type="noConversion"/>
  </si>
  <si>
    <t>支出功能科目</t>
    <phoneticPr fontId="7" type="noConversion"/>
  </si>
  <si>
    <t>50204专用材料购置、50205委托业务费</t>
    <phoneticPr fontId="7" type="noConversion"/>
  </si>
  <si>
    <t>2130120-稳定农民收入补贴、50601资本性支出</t>
    <phoneticPr fontId="7" type="noConversion"/>
  </si>
  <si>
    <t>地市、区直部门科目类别</t>
    <phoneticPr fontId="7" type="noConversion"/>
  </si>
  <si>
    <t>财力收入科目</t>
    <phoneticPr fontId="7" type="noConversion"/>
  </si>
  <si>
    <t>2130122农业生产发展</t>
    <phoneticPr fontId="7" type="noConversion"/>
  </si>
  <si>
    <t>提前下达合计</t>
    <phoneticPr fontId="7" type="noConversion"/>
  </si>
  <si>
    <t>支出功能科目   支出经济科目</t>
    <phoneticPr fontId="7" type="noConversion"/>
  </si>
  <si>
    <t>拉萨市合计</t>
    <phoneticPr fontId="7" type="noConversion"/>
  </si>
  <si>
    <t>麦类“一喷多促“</t>
    <phoneticPr fontId="7" type="noConversion"/>
  </si>
  <si>
    <t>小计</t>
    <phoneticPr fontId="7" type="noConversion"/>
  </si>
  <si>
    <t>总计(拉萨市+林周县）</t>
    <phoneticPr fontId="7" type="noConversion"/>
  </si>
  <si>
    <t>2130122农业生产发展</t>
    <phoneticPr fontId="7" type="noConversion"/>
  </si>
  <si>
    <t>收入科目</t>
    <phoneticPr fontId="7" type="noConversion"/>
  </si>
  <si>
    <t>1100252农林水共同财政事权转移支付收入</t>
    <phoneticPr fontId="7" type="noConversion"/>
  </si>
  <si>
    <t>2130153耕地建设与利用</t>
    <phoneticPr fontId="7" type="noConversion"/>
  </si>
  <si>
    <t>政府预算经济科目</t>
    <phoneticPr fontId="7" type="noConversion"/>
  </si>
  <si>
    <t>支出功能科目   支出经济科目</t>
    <phoneticPr fontId="7" type="noConversion"/>
  </si>
  <si>
    <t>部门预算经济科目</t>
    <phoneticPr fontId="7" type="noConversion"/>
  </si>
  <si>
    <t>2130122农业生产发展;               30218-专用材料费、30226-劳务费</t>
    <phoneticPr fontId="7" type="noConversion"/>
  </si>
  <si>
    <t>30218-专用材料费、30226-劳务费</t>
    <phoneticPr fontId="7" type="noConversion"/>
  </si>
  <si>
    <t>2130122农业生产发展；30216-培训费
30211-差旅费 
30218-专用材料费3029999-其他商品和服务支出。</t>
    <phoneticPr fontId="7" type="noConversion"/>
  </si>
  <si>
    <t>30310-个人农业生产补贴</t>
    <phoneticPr fontId="7" type="noConversion"/>
  </si>
  <si>
    <t>1100252农林水共同财政事权转移支付收入</t>
    <phoneticPr fontId="7" type="noConversion"/>
  </si>
  <si>
    <t>2130122农业生产发展</t>
    <phoneticPr fontId="7" type="noConversion"/>
  </si>
  <si>
    <t>麦类“一喷多促”</t>
    <phoneticPr fontId="7" type="noConversion"/>
  </si>
  <si>
    <t>列相关科目</t>
    <phoneticPr fontId="7" type="noConversion"/>
  </si>
  <si>
    <t>列相关科目</t>
    <phoneticPr fontId="7" type="noConversion"/>
  </si>
  <si>
    <t>130.84万元50204专用材料购置'21万元50202培训费、50201办公经费、50204专用材料购置</t>
    <phoneticPr fontId="7" type="noConversion"/>
  </si>
  <si>
    <t>130.84万元30218-专用材料费;30216-培训费
30211-差旅费 
30218-专用材料费3029999-其他商品和服务支出</t>
    <phoneticPr fontId="7" type="noConversion"/>
  </si>
  <si>
    <t>2130153耕地建设与利用</t>
    <phoneticPr fontId="7" type="noConversion"/>
  </si>
  <si>
    <t>2130122农业生产发展</t>
    <phoneticPr fontId="7" type="noConversion"/>
  </si>
  <si>
    <t>2130122农业生产发展、2130102一般行政管理事务、30218-专用材料费;</t>
    <phoneticPr fontId="7" type="noConversion"/>
  </si>
  <si>
    <t>2130122农业生产发展、2130120-稳定农民收入补贴；30310个人农业生产补贴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</si>
</sst>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b/>
      <sz val="11"/>
      <color theme="1"/>
      <name val="方正仿宋_GBK"/>
      <family val="4"/>
      <charset val="134"/>
    </font>
    <font>
      <sz val="9"/>
      <name val="宋体"/>
      <family val="2"/>
      <charset val="134"/>
      <scheme val="minor"/>
    </font>
    <font>
      <b/>
      <sz val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8"/>
      <color theme="1"/>
      <name val="方正黑体_GBK"/>
      <family val="4"/>
      <charset val="134"/>
    </font>
    <font>
      <b/>
      <sz val="10"/>
      <color theme="1"/>
      <name val="黑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8" fillId="2" borderId="2" xfId="3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8" fillId="3" borderId="2" xfId="4" applyNumberFormat="1" applyFont="1" applyFill="1" applyBorder="1" applyAlignment="1" applyProtection="1">
      <alignment horizontal="center" vertical="center"/>
    </xf>
    <xf numFmtId="176" fontId="8" fillId="3" borderId="2" xfId="3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0" fillId="3" borderId="0" xfId="0" applyFont="1" applyFill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2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7" borderId="2" xfId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3" fillId="3" borderId="2" xfId="3" applyNumberFormat="1" applyFont="1" applyFill="1" applyBorder="1" applyAlignment="1" applyProtection="1">
      <alignment horizontal="center" vertical="center"/>
    </xf>
    <xf numFmtId="176" fontId="13" fillId="3" borderId="2" xfId="4" applyNumberFormat="1" applyFont="1" applyFill="1" applyBorder="1" applyAlignment="1" applyProtection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1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3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opLeftCell="A7" workbookViewId="0">
      <selection activeCell="J26" sqref="J26"/>
    </sheetView>
  </sheetViews>
  <sheetFormatPr defaultRowHeight="13.5" x14ac:dyDescent="0.15"/>
  <cols>
    <col min="1" max="1" width="7.125" customWidth="1"/>
    <col min="2" max="2" width="14.125" customWidth="1"/>
    <col min="16" max="18" width="9" style="18"/>
    <col min="21" max="21" width="9" style="11"/>
  </cols>
  <sheetData>
    <row r="1" spans="1:21" x14ac:dyDescent="0.15">
      <c r="A1" s="1"/>
      <c r="B1" s="1"/>
      <c r="C1" s="1"/>
      <c r="D1" s="1"/>
      <c r="E1" s="1"/>
      <c r="F1" s="1"/>
      <c r="G1" s="1"/>
    </row>
    <row r="2" spans="1:21" ht="24" customHeight="1" x14ac:dyDescent="0.1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15" x14ac:dyDescent="0.15">
      <c r="A3" s="86" t="s">
        <v>29</v>
      </c>
      <c r="B3" s="87"/>
      <c r="C3" s="87"/>
      <c r="D3" s="87"/>
      <c r="E3" s="87"/>
      <c r="F3" s="87"/>
      <c r="G3" s="87"/>
      <c r="K3" s="90">
        <v>45639</v>
      </c>
      <c r="L3" s="91"/>
      <c r="T3" s="92" t="s">
        <v>34</v>
      </c>
      <c r="U3" s="92"/>
    </row>
    <row r="4" spans="1:21" ht="90" x14ac:dyDescent="0.15">
      <c r="A4" s="2" t="s">
        <v>0</v>
      </c>
      <c r="B4" s="2" t="s">
        <v>1</v>
      </c>
      <c r="C4" s="16" t="s">
        <v>30</v>
      </c>
      <c r="D4" s="16" t="s">
        <v>31</v>
      </c>
      <c r="E4" s="16" t="s">
        <v>32</v>
      </c>
      <c r="F4" s="16" t="s">
        <v>33</v>
      </c>
      <c r="G4" s="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18</v>
      </c>
      <c r="M4" s="12" t="s">
        <v>19</v>
      </c>
      <c r="N4" s="13" t="s">
        <v>20</v>
      </c>
      <c r="O4" s="13" t="s">
        <v>21</v>
      </c>
      <c r="P4" s="19" t="s">
        <v>35</v>
      </c>
      <c r="Q4" s="19" t="s">
        <v>36</v>
      </c>
      <c r="R4" s="19" t="s">
        <v>22</v>
      </c>
      <c r="S4" s="13" t="s">
        <v>23</v>
      </c>
      <c r="T4" s="13" t="s">
        <v>24</v>
      </c>
      <c r="U4" s="14" t="s">
        <v>25</v>
      </c>
    </row>
    <row r="5" spans="1:21" ht="37.5" customHeight="1" x14ac:dyDescent="0.15">
      <c r="A5" s="3">
        <v>1</v>
      </c>
      <c r="B5" s="4" t="s">
        <v>2</v>
      </c>
      <c r="C5" s="3">
        <v>200</v>
      </c>
      <c r="D5" s="3"/>
      <c r="E5" s="3"/>
      <c r="F5" s="3"/>
      <c r="G5" s="16"/>
      <c r="H5" s="7"/>
      <c r="I5" s="7">
        <v>9</v>
      </c>
      <c r="J5" s="7">
        <v>5</v>
      </c>
      <c r="K5" s="7"/>
      <c r="L5" s="7"/>
      <c r="M5" s="7"/>
      <c r="N5" s="15"/>
      <c r="O5" s="15">
        <v>87</v>
      </c>
      <c r="P5" s="20"/>
      <c r="Q5" s="20"/>
      <c r="R5" s="20"/>
      <c r="S5" s="6">
        <v>14.35</v>
      </c>
      <c r="T5" s="6"/>
      <c r="U5" s="6">
        <f t="shared" ref="U5:U17" si="0">SUM(C5:T5)</f>
        <v>315.35000000000002</v>
      </c>
    </row>
    <row r="6" spans="1:21" ht="37.5" customHeight="1" x14ac:dyDescent="0.15">
      <c r="A6" s="3">
        <v>2</v>
      </c>
      <c r="B6" s="4" t="s">
        <v>3</v>
      </c>
      <c r="C6" s="3">
        <v>650</v>
      </c>
      <c r="D6" s="3"/>
      <c r="E6" s="3"/>
      <c r="F6" s="3"/>
      <c r="G6" s="16"/>
      <c r="H6" s="7">
        <v>6.6</v>
      </c>
      <c r="I6" s="7">
        <v>229</v>
      </c>
      <c r="J6" s="7">
        <v>213</v>
      </c>
      <c r="K6" s="7"/>
      <c r="L6" s="7"/>
      <c r="M6" s="7"/>
      <c r="N6" s="15"/>
      <c r="O6" s="15"/>
      <c r="P6" s="20">
        <v>32</v>
      </c>
      <c r="Q6" s="20">
        <v>6</v>
      </c>
      <c r="R6" s="20"/>
      <c r="S6" s="6">
        <v>43.43</v>
      </c>
      <c r="T6" s="6">
        <v>23.66</v>
      </c>
      <c r="U6" s="6">
        <f t="shared" si="0"/>
        <v>1203.69</v>
      </c>
    </row>
    <row r="7" spans="1:21" ht="37.5" customHeight="1" x14ac:dyDescent="0.15">
      <c r="A7" s="3">
        <v>3</v>
      </c>
      <c r="B7" s="4" t="s">
        <v>4</v>
      </c>
      <c r="C7" s="3">
        <v>420</v>
      </c>
      <c r="D7" s="3">
        <v>8.93</v>
      </c>
      <c r="E7" s="3"/>
      <c r="F7" s="3"/>
      <c r="G7" s="8">
        <v>1907</v>
      </c>
      <c r="H7" s="7">
        <v>11.2</v>
      </c>
      <c r="I7" s="7">
        <v>364</v>
      </c>
      <c r="J7" s="7">
        <v>230</v>
      </c>
      <c r="K7" s="7"/>
      <c r="L7" s="7"/>
      <c r="M7" s="7"/>
      <c r="N7" s="15"/>
      <c r="O7" s="15"/>
      <c r="P7" s="20"/>
      <c r="Q7" s="20">
        <v>12</v>
      </c>
      <c r="R7" s="20"/>
      <c r="S7" s="6">
        <v>17.579999999999998</v>
      </c>
      <c r="T7" s="6">
        <v>23.66</v>
      </c>
      <c r="U7" s="6">
        <f t="shared" si="0"/>
        <v>2994.3699999999994</v>
      </c>
    </row>
    <row r="8" spans="1:21" ht="37.5" customHeight="1" x14ac:dyDescent="0.15">
      <c r="A8" s="3">
        <v>4</v>
      </c>
      <c r="B8" s="4" t="s">
        <v>5</v>
      </c>
      <c r="C8" s="3">
        <v>530</v>
      </c>
      <c r="D8" s="3"/>
      <c r="E8" s="3"/>
      <c r="F8" s="3"/>
      <c r="G8" s="16"/>
      <c r="H8" s="7">
        <v>7</v>
      </c>
      <c r="I8" s="7">
        <v>341</v>
      </c>
      <c r="J8" s="7">
        <v>179</v>
      </c>
      <c r="K8" s="7">
        <v>19.399999999999999</v>
      </c>
      <c r="L8" s="9"/>
      <c r="M8" s="7">
        <v>73</v>
      </c>
      <c r="N8" s="15"/>
      <c r="O8" s="15">
        <v>378.67</v>
      </c>
      <c r="P8" s="20">
        <v>32</v>
      </c>
      <c r="Q8" s="20">
        <v>6</v>
      </c>
      <c r="R8" s="20">
        <v>222.5</v>
      </c>
      <c r="S8" s="6">
        <v>23.91</v>
      </c>
      <c r="T8" s="6"/>
      <c r="U8" s="6">
        <f t="shared" si="0"/>
        <v>1812.4800000000002</v>
      </c>
    </row>
    <row r="9" spans="1:21" ht="37.5" customHeight="1" x14ac:dyDescent="0.15">
      <c r="A9" s="3">
        <v>5</v>
      </c>
      <c r="B9" s="4" t="s">
        <v>6</v>
      </c>
      <c r="C9" s="3">
        <v>1200</v>
      </c>
      <c r="D9" s="3">
        <v>11.07</v>
      </c>
      <c r="E9" s="3"/>
      <c r="F9" s="3"/>
      <c r="G9" s="10">
        <v>1749</v>
      </c>
      <c r="H9" s="7">
        <v>6.4</v>
      </c>
      <c r="I9" s="7">
        <v>205</v>
      </c>
      <c r="J9" s="7">
        <v>92</v>
      </c>
      <c r="K9" s="7"/>
      <c r="L9" s="7"/>
      <c r="M9" s="7"/>
      <c r="N9" s="15"/>
      <c r="O9" s="15">
        <v>1234.33</v>
      </c>
      <c r="P9" s="20">
        <v>32</v>
      </c>
      <c r="Q9" s="20">
        <v>6</v>
      </c>
      <c r="R9" s="20"/>
      <c r="S9" s="6">
        <v>31.12</v>
      </c>
      <c r="T9" s="6">
        <v>23.68</v>
      </c>
      <c r="U9" s="6">
        <f t="shared" si="0"/>
        <v>4590.5999999999995</v>
      </c>
    </row>
    <row r="10" spans="1:21" ht="37.5" customHeight="1" x14ac:dyDescent="0.15">
      <c r="A10" s="3">
        <v>6</v>
      </c>
      <c r="B10" s="4" t="s">
        <v>7</v>
      </c>
      <c r="C10" s="3">
        <v>2000</v>
      </c>
      <c r="D10" s="3"/>
      <c r="E10" s="3"/>
      <c r="F10" s="3"/>
      <c r="G10" s="16"/>
      <c r="H10" s="7">
        <v>14.4</v>
      </c>
      <c r="I10" s="7">
        <v>439</v>
      </c>
      <c r="J10" s="7">
        <v>411</v>
      </c>
      <c r="K10" s="7">
        <v>19.399999999999999</v>
      </c>
      <c r="L10" s="9">
        <v>23</v>
      </c>
      <c r="M10" s="7"/>
      <c r="N10" s="15"/>
      <c r="O10" s="15"/>
      <c r="P10" s="20"/>
      <c r="Q10" s="20">
        <v>6</v>
      </c>
      <c r="R10" s="20">
        <v>44.5</v>
      </c>
      <c r="S10" s="6">
        <v>43.43</v>
      </c>
      <c r="T10" s="6"/>
      <c r="U10" s="6">
        <f t="shared" si="0"/>
        <v>3000.73</v>
      </c>
    </row>
    <row r="11" spans="1:21" ht="37.5" customHeight="1" x14ac:dyDescent="0.15">
      <c r="A11" s="3">
        <v>7</v>
      </c>
      <c r="B11" s="4" t="s">
        <v>8</v>
      </c>
      <c r="C11" s="3"/>
      <c r="D11" s="3"/>
      <c r="E11" s="3"/>
      <c r="F11" s="3"/>
      <c r="G11" s="16"/>
      <c r="H11" s="7"/>
      <c r="I11" s="7"/>
      <c r="J11" s="7"/>
      <c r="K11" s="7">
        <v>58.2</v>
      </c>
      <c r="L11" s="7"/>
      <c r="M11" s="7"/>
      <c r="N11" s="15"/>
      <c r="O11" s="15"/>
      <c r="P11" s="20"/>
      <c r="Q11" s="20"/>
      <c r="R11" s="20"/>
      <c r="S11" s="6"/>
      <c r="T11" s="6"/>
      <c r="U11" s="6">
        <f t="shared" si="0"/>
        <v>58.2</v>
      </c>
    </row>
    <row r="12" spans="1:21" ht="37.5" customHeight="1" x14ac:dyDescent="0.15">
      <c r="A12" s="3">
        <v>8</v>
      </c>
      <c r="B12" s="4" t="s">
        <v>9</v>
      </c>
      <c r="C12" s="3">
        <v>4000</v>
      </c>
      <c r="D12" s="3"/>
      <c r="E12" s="3"/>
      <c r="F12" s="3">
        <v>25</v>
      </c>
      <c r="G12" s="16"/>
      <c r="H12" s="7"/>
      <c r="I12" s="7"/>
      <c r="J12" s="7">
        <v>15</v>
      </c>
      <c r="K12" s="7"/>
      <c r="L12" s="7"/>
      <c r="M12" s="7"/>
      <c r="N12" s="17">
        <v>4000</v>
      </c>
      <c r="O12" s="15"/>
      <c r="P12" s="20">
        <v>32</v>
      </c>
      <c r="Q12" s="20">
        <v>18</v>
      </c>
      <c r="R12" s="20"/>
      <c r="S12" s="6">
        <v>43.43</v>
      </c>
      <c r="T12" s="6"/>
      <c r="U12" s="6">
        <f t="shared" si="0"/>
        <v>8133.43</v>
      </c>
    </row>
    <row r="13" spans="1:21" ht="37.5" customHeight="1" x14ac:dyDescent="0.15">
      <c r="A13" s="3">
        <v>9</v>
      </c>
      <c r="B13" s="4" t="s">
        <v>10</v>
      </c>
      <c r="C13" s="3">
        <v>100</v>
      </c>
      <c r="D13" s="3"/>
      <c r="E13" s="3"/>
      <c r="F13" s="3"/>
      <c r="G13" s="16"/>
      <c r="H13" s="7"/>
      <c r="I13" s="7">
        <v>31</v>
      </c>
      <c r="J13" s="7">
        <v>10</v>
      </c>
      <c r="K13" s="7"/>
      <c r="L13" s="7"/>
      <c r="M13" s="7"/>
      <c r="N13" s="15"/>
      <c r="O13" s="15"/>
      <c r="P13" s="20"/>
      <c r="Q13" s="20"/>
      <c r="R13" s="20"/>
      <c r="S13" s="6"/>
      <c r="T13" s="6"/>
      <c r="U13" s="6">
        <f t="shared" si="0"/>
        <v>141</v>
      </c>
    </row>
    <row r="14" spans="1:21" ht="37.5" customHeight="1" x14ac:dyDescent="0.15">
      <c r="A14" s="3">
        <v>10</v>
      </c>
      <c r="B14" s="3" t="s">
        <v>17</v>
      </c>
      <c r="C14" s="3"/>
      <c r="D14" s="3"/>
      <c r="E14" s="3"/>
      <c r="F14" s="3"/>
      <c r="G14" s="16"/>
      <c r="H14" s="7">
        <v>5.4</v>
      </c>
      <c r="I14" s="7"/>
      <c r="J14" s="7"/>
      <c r="K14" s="7"/>
      <c r="L14" s="7"/>
      <c r="M14" s="7"/>
      <c r="N14" s="15"/>
      <c r="O14" s="15"/>
      <c r="P14" s="20"/>
      <c r="Q14" s="20"/>
      <c r="R14" s="20"/>
      <c r="S14" s="6"/>
      <c r="T14" s="6"/>
      <c r="U14" s="6">
        <f t="shared" si="0"/>
        <v>5.4</v>
      </c>
    </row>
    <row r="15" spans="1:21" ht="37.5" customHeight="1" x14ac:dyDescent="0.15">
      <c r="A15" s="3">
        <v>11</v>
      </c>
      <c r="B15" s="3" t="s">
        <v>26</v>
      </c>
      <c r="C15" s="3"/>
      <c r="D15" s="3"/>
      <c r="E15" s="3"/>
      <c r="F15" s="3"/>
      <c r="G15" s="16"/>
      <c r="H15" s="7"/>
      <c r="I15" s="7"/>
      <c r="J15" s="7"/>
      <c r="K15" s="7"/>
      <c r="L15" s="7"/>
      <c r="M15" s="7"/>
      <c r="N15" s="15"/>
      <c r="O15" s="15"/>
      <c r="P15" s="20"/>
      <c r="Q15" s="20"/>
      <c r="R15" s="20"/>
      <c r="S15" s="6">
        <v>21.75</v>
      </c>
      <c r="T15" s="6"/>
      <c r="U15" s="6">
        <f t="shared" si="0"/>
        <v>21.75</v>
      </c>
    </row>
    <row r="16" spans="1:21" ht="37.5" customHeight="1" x14ac:dyDescent="0.15">
      <c r="A16" s="88" t="s">
        <v>11</v>
      </c>
      <c r="B16" s="88"/>
      <c r="C16" s="16">
        <f>SUM(C5:C14)</f>
        <v>9100</v>
      </c>
      <c r="D16" s="16">
        <f>SUM(D5:D14)</f>
        <v>20</v>
      </c>
      <c r="E16" s="16"/>
      <c r="F16" s="16">
        <v>25</v>
      </c>
      <c r="G16" s="16">
        <f>SUM(G5:G14)</f>
        <v>3656</v>
      </c>
      <c r="H16" s="7">
        <f>SUM(H5:H14)</f>
        <v>50.999999999999993</v>
      </c>
      <c r="I16" s="7">
        <f>SUM(I5:I14)</f>
        <v>1618</v>
      </c>
      <c r="J16" s="7">
        <f>SUM(J5:J14)</f>
        <v>1155</v>
      </c>
      <c r="K16" s="7">
        <f>SUM(K5:K14)</f>
        <v>97</v>
      </c>
      <c r="L16" s="7">
        <f>SUM(L8:L14)</f>
        <v>23</v>
      </c>
      <c r="M16" s="7">
        <f>SUM(M8:M14)</f>
        <v>73</v>
      </c>
      <c r="N16" s="15">
        <f>SUM(N5:N14)</f>
        <v>4000</v>
      </c>
      <c r="O16" s="15">
        <f>SUM(O5:O14)</f>
        <v>1700</v>
      </c>
      <c r="P16" s="20">
        <f>SUM(P5:P15)</f>
        <v>128</v>
      </c>
      <c r="Q16" s="20">
        <f>SUM(Q5:Q15)</f>
        <v>54</v>
      </c>
      <c r="R16" s="20">
        <f>SUM(R5:R14)</f>
        <v>267</v>
      </c>
      <c r="S16" s="6">
        <v>239</v>
      </c>
      <c r="T16" s="6">
        <v>71</v>
      </c>
      <c r="U16" s="15">
        <f t="shared" si="0"/>
        <v>22277</v>
      </c>
    </row>
    <row r="17" spans="1:21" ht="42.75" customHeight="1" x14ac:dyDescent="0.15">
      <c r="A17" s="6"/>
      <c r="B17" s="21" t="s">
        <v>59</v>
      </c>
      <c r="C17" s="6">
        <v>1500</v>
      </c>
      <c r="D17" s="6">
        <v>360</v>
      </c>
      <c r="E17" s="6">
        <v>240</v>
      </c>
      <c r="F17" s="6"/>
      <c r="G17" s="6"/>
      <c r="H17" s="6">
        <v>25</v>
      </c>
      <c r="I17" s="6">
        <v>939</v>
      </c>
      <c r="J17" s="6">
        <v>350</v>
      </c>
      <c r="K17" s="6"/>
      <c r="L17" s="6"/>
      <c r="M17" s="6"/>
      <c r="N17" s="6"/>
      <c r="O17" s="6"/>
      <c r="P17" s="84">
        <v>97</v>
      </c>
      <c r="Q17" s="85"/>
      <c r="R17" s="22">
        <v>194</v>
      </c>
      <c r="S17" s="23">
        <v>73</v>
      </c>
      <c r="T17" s="23">
        <v>72</v>
      </c>
      <c r="U17" s="15">
        <f t="shared" si="0"/>
        <v>3850</v>
      </c>
    </row>
    <row r="18" spans="1:21" ht="24.75" customHeight="1" x14ac:dyDescent="0.15">
      <c r="A18" s="5"/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2"/>
      <c r="Q18" s="22"/>
      <c r="R18" s="22"/>
      <c r="S18" s="6"/>
      <c r="T18" s="6"/>
      <c r="U18" s="6">
        <f>SUM(U16:U17)</f>
        <v>26127</v>
      </c>
    </row>
  </sheetData>
  <mergeCells count="6">
    <mergeCell ref="P17:Q17"/>
    <mergeCell ref="A3:G3"/>
    <mergeCell ref="A16:B16"/>
    <mergeCell ref="A2:U2"/>
    <mergeCell ref="K3:L3"/>
    <mergeCell ref="T3:U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workbookViewId="0">
      <selection activeCell="Q6" sqref="Q6:T6"/>
    </sheetView>
  </sheetViews>
  <sheetFormatPr defaultRowHeight="13.5" x14ac:dyDescent="0.15"/>
  <cols>
    <col min="1" max="1" width="5.25" customWidth="1"/>
    <col min="2" max="2" width="11.125" style="11" customWidth="1"/>
    <col min="3" max="3" width="10.5" style="11" customWidth="1"/>
    <col min="4" max="4" width="10.75" customWidth="1"/>
    <col min="5" max="5" width="9.25" customWidth="1"/>
    <col min="6" max="6" width="9.875" customWidth="1"/>
    <col min="7" max="7" width="8" customWidth="1"/>
    <col min="8" max="8" width="7.5" customWidth="1"/>
    <col min="11" max="11" width="14.75" customWidth="1"/>
    <col min="12" max="12" width="8" customWidth="1"/>
    <col min="13" max="13" width="10.375" customWidth="1"/>
    <col min="14" max="14" width="10.375" style="27" customWidth="1"/>
    <col min="15" max="15" width="12.25" customWidth="1"/>
    <col min="16" max="16" width="7.125" style="11" customWidth="1"/>
    <col min="17" max="18" width="7.125" customWidth="1"/>
    <col min="20" max="20" width="9.125" customWidth="1"/>
    <col min="21" max="21" width="7.375" style="11" customWidth="1"/>
    <col min="22" max="22" width="7.25" style="11" customWidth="1"/>
    <col min="23" max="23" width="6.625" style="11" customWidth="1"/>
    <col min="24" max="24" width="8" style="11" customWidth="1"/>
  </cols>
  <sheetData>
    <row r="1" spans="1:24" ht="18.75" customHeight="1" x14ac:dyDescent="0.15">
      <c r="A1" s="108" t="s">
        <v>37</v>
      </c>
      <c r="B1" s="108"/>
      <c r="C1" s="1"/>
      <c r="D1" s="36"/>
      <c r="E1" s="36"/>
      <c r="F1" s="26"/>
      <c r="G1" s="28"/>
      <c r="H1" s="1"/>
      <c r="I1" s="1"/>
      <c r="J1" s="1"/>
      <c r="K1" s="1"/>
      <c r="L1" s="1"/>
      <c r="M1" s="1"/>
    </row>
    <row r="2" spans="1:24" ht="24" customHeight="1" x14ac:dyDescent="0.15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5" x14ac:dyDescent="0.15">
      <c r="A3" s="86"/>
      <c r="B3" s="8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7"/>
      <c r="S3" s="110"/>
      <c r="T3" s="111"/>
      <c r="U3" s="30"/>
    </row>
    <row r="4" spans="1:24" ht="30.75" customHeight="1" x14ac:dyDescent="0.15">
      <c r="A4" s="119" t="s">
        <v>0</v>
      </c>
      <c r="B4" s="119" t="s">
        <v>1</v>
      </c>
      <c r="C4" s="119" t="s">
        <v>67</v>
      </c>
      <c r="D4" s="119" t="s">
        <v>70</v>
      </c>
      <c r="E4" s="94" t="s">
        <v>51</v>
      </c>
      <c r="F4" s="95"/>
      <c r="G4" s="112" t="s">
        <v>44</v>
      </c>
      <c r="H4" s="113"/>
      <c r="I4" s="113"/>
      <c r="J4" s="113"/>
      <c r="K4" s="113"/>
      <c r="L4" s="113"/>
      <c r="M4" s="113"/>
      <c r="N4" s="113"/>
      <c r="O4" s="114"/>
      <c r="P4" s="115" t="s">
        <v>53</v>
      </c>
      <c r="Q4" s="116"/>
      <c r="R4" s="116"/>
      <c r="S4" s="116"/>
      <c r="T4" s="117"/>
      <c r="U4" s="120" t="s">
        <v>54</v>
      </c>
      <c r="V4" s="121"/>
      <c r="W4" s="121"/>
      <c r="X4" s="121"/>
    </row>
    <row r="5" spans="1:24" s="55" customFormat="1" ht="82.5" customHeight="1" x14ac:dyDescent="0.15">
      <c r="A5" s="96"/>
      <c r="B5" s="97"/>
      <c r="C5" s="97"/>
      <c r="D5" s="97"/>
      <c r="E5" s="96" t="s">
        <v>74</v>
      </c>
      <c r="F5" s="56" t="s">
        <v>73</v>
      </c>
      <c r="G5" s="88" t="s">
        <v>62</v>
      </c>
      <c r="H5" s="57" t="s">
        <v>39</v>
      </c>
      <c r="I5" s="57" t="s">
        <v>52</v>
      </c>
      <c r="J5" s="57" t="s">
        <v>40</v>
      </c>
      <c r="K5" s="57" t="s">
        <v>41</v>
      </c>
      <c r="L5" s="57" t="s">
        <v>42</v>
      </c>
      <c r="M5" s="105" t="s">
        <v>55</v>
      </c>
      <c r="N5" s="106"/>
      <c r="O5" s="58" t="s">
        <v>43</v>
      </c>
      <c r="P5" s="93" t="s">
        <v>62</v>
      </c>
      <c r="Q5" s="58" t="s">
        <v>45</v>
      </c>
      <c r="R5" s="58" t="s">
        <v>61</v>
      </c>
      <c r="S5" s="58" t="s">
        <v>46</v>
      </c>
      <c r="T5" s="58" t="s">
        <v>47</v>
      </c>
      <c r="U5" s="93" t="s">
        <v>62</v>
      </c>
      <c r="V5" s="59" t="s">
        <v>48</v>
      </c>
      <c r="W5" s="60" t="s">
        <v>49</v>
      </c>
      <c r="X5" s="60" t="s">
        <v>50</v>
      </c>
    </row>
    <row r="6" spans="1:24" s="49" customFormat="1" ht="66.75" customHeight="1" x14ac:dyDescent="0.15">
      <c r="A6" s="97"/>
      <c r="B6" s="50" t="s">
        <v>64</v>
      </c>
      <c r="C6" s="50" t="s">
        <v>77</v>
      </c>
      <c r="D6" s="52" t="s">
        <v>81</v>
      </c>
      <c r="E6" s="97"/>
      <c r="F6" s="53" t="s">
        <v>69</v>
      </c>
      <c r="G6" s="88"/>
      <c r="H6" s="101" t="s">
        <v>76</v>
      </c>
      <c r="I6" s="101"/>
      <c r="J6" s="101"/>
      <c r="K6" s="54" t="s">
        <v>83</v>
      </c>
      <c r="L6" s="51" t="s">
        <v>95</v>
      </c>
      <c r="M6" s="82" t="s">
        <v>96</v>
      </c>
      <c r="N6" s="83" t="s">
        <v>97</v>
      </c>
      <c r="O6" s="51" t="s">
        <v>85</v>
      </c>
      <c r="P6" s="93"/>
      <c r="Q6" s="118" t="s">
        <v>79</v>
      </c>
      <c r="R6" s="118"/>
      <c r="S6" s="118"/>
      <c r="T6" s="118"/>
      <c r="U6" s="93"/>
      <c r="V6" s="118" t="s">
        <v>63</v>
      </c>
      <c r="W6" s="118"/>
      <c r="X6" s="118"/>
    </row>
    <row r="7" spans="1:24" s="65" customFormat="1" ht="61.5" customHeight="1" x14ac:dyDescent="0.15">
      <c r="A7" s="61"/>
      <c r="B7" s="62" t="s">
        <v>72</v>
      </c>
      <c r="C7" s="102"/>
      <c r="D7" s="63">
        <f>SUM(D8:D18)</f>
        <v>4469</v>
      </c>
      <c r="E7" s="63">
        <f>SUM(E8:E18)</f>
        <v>116</v>
      </c>
      <c r="F7" s="62">
        <f>SUM(F8:F18)</f>
        <v>116</v>
      </c>
      <c r="G7" s="62">
        <f>SUM(H7:O7)</f>
        <v>1623</v>
      </c>
      <c r="H7" s="62">
        <f>SUM(H8:H18)</f>
        <v>347</v>
      </c>
      <c r="I7" s="62">
        <f t="shared" ref="I7:O7" si="0">SUM(I8:I18)</f>
        <v>61</v>
      </c>
      <c r="J7" s="62">
        <f t="shared" si="0"/>
        <v>171</v>
      </c>
      <c r="K7" s="62">
        <f t="shared" si="0"/>
        <v>259</v>
      </c>
      <c r="L7" s="62">
        <f t="shared" si="0"/>
        <v>215</v>
      </c>
      <c r="M7" s="62">
        <f t="shared" si="0"/>
        <v>130.84</v>
      </c>
      <c r="N7" s="62">
        <f>SUM(N8:N18)</f>
        <v>418.16</v>
      </c>
      <c r="O7" s="62">
        <f t="shared" si="0"/>
        <v>21</v>
      </c>
      <c r="P7" s="64">
        <f>SUM(Q7:T7)</f>
        <v>1452</v>
      </c>
      <c r="Q7" s="64">
        <f>SUM(Q8:Q18)</f>
        <v>980</v>
      </c>
      <c r="R7" s="64">
        <f t="shared" ref="R7:T7" si="1">SUM(R8:R18)</f>
        <v>0</v>
      </c>
      <c r="S7" s="64">
        <f t="shared" si="1"/>
        <v>108</v>
      </c>
      <c r="T7" s="64">
        <f t="shared" si="1"/>
        <v>364</v>
      </c>
      <c r="U7" s="64">
        <f>SUM(V7:X7)</f>
        <v>1278</v>
      </c>
      <c r="V7" s="64">
        <f>SUM(V8:V18)</f>
        <v>1028</v>
      </c>
      <c r="W7" s="64">
        <f t="shared" ref="W7:X7" si="2">SUM(W8:W18)</f>
        <v>70</v>
      </c>
      <c r="X7" s="64">
        <f t="shared" si="2"/>
        <v>180</v>
      </c>
    </row>
    <row r="8" spans="1:24" s="65" customFormat="1" ht="41.25" customHeight="1" x14ac:dyDescent="0.15">
      <c r="A8" s="66">
        <v>1</v>
      </c>
      <c r="B8" s="67" t="s">
        <v>56</v>
      </c>
      <c r="C8" s="103"/>
      <c r="D8" s="80">
        <f>E8+G8+P8+U8</f>
        <v>6</v>
      </c>
      <c r="E8" s="79"/>
      <c r="F8" s="67"/>
      <c r="G8" s="68">
        <f>SUM(H8:O8)</f>
        <v>6</v>
      </c>
      <c r="H8" s="67"/>
      <c r="I8" s="67"/>
      <c r="J8" s="67"/>
      <c r="K8" s="67">
        <v>6</v>
      </c>
      <c r="L8" s="67"/>
      <c r="M8" s="67"/>
      <c r="N8" s="69"/>
      <c r="O8" s="69"/>
      <c r="P8" s="69">
        <f>SUM(Q8:T8)</f>
        <v>0</v>
      </c>
      <c r="Q8" s="69"/>
      <c r="R8" s="69"/>
      <c r="S8" s="69"/>
      <c r="T8" s="69"/>
      <c r="U8" s="69">
        <f>SUM(V8:X8)</f>
        <v>0</v>
      </c>
      <c r="V8" s="69"/>
      <c r="W8" s="69"/>
      <c r="X8" s="69"/>
    </row>
    <row r="9" spans="1:24" s="65" customFormat="1" ht="81" customHeight="1" x14ac:dyDescent="0.15">
      <c r="A9" s="66">
        <v>2</v>
      </c>
      <c r="B9" s="67" t="s">
        <v>57</v>
      </c>
      <c r="C9" s="103"/>
      <c r="D9" s="80">
        <f t="shared" ref="D9:D18" si="3">E9+G9+P9+U9</f>
        <v>151.84</v>
      </c>
      <c r="E9" s="79"/>
      <c r="F9" s="67"/>
      <c r="G9" s="68">
        <f>SUM(H9:O9)</f>
        <v>151.84</v>
      </c>
      <c r="H9" s="67"/>
      <c r="I9" s="67"/>
      <c r="J9" s="67"/>
      <c r="K9" s="67"/>
      <c r="L9" s="67"/>
      <c r="M9" s="69">
        <v>130.84</v>
      </c>
      <c r="N9" s="67"/>
      <c r="O9" s="69">
        <v>21</v>
      </c>
      <c r="P9" s="69">
        <f>SUM(Q9:T9)</f>
        <v>0</v>
      </c>
      <c r="Q9" s="69"/>
      <c r="R9" s="69"/>
      <c r="S9" s="69"/>
      <c r="T9" s="69"/>
      <c r="U9" s="69">
        <f>SUM(V9:X9)</f>
        <v>0</v>
      </c>
      <c r="V9" s="69"/>
      <c r="W9" s="69"/>
      <c r="X9" s="69"/>
    </row>
    <row r="10" spans="1:24" s="65" customFormat="1" ht="39.75" customHeight="1" x14ac:dyDescent="0.15">
      <c r="A10" s="66">
        <v>3</v>
      </c>
      <c r="B10" s="67" t="s">
        <v>58</v>
      </c>
      <c r="C10" s="104"/>
      <c r="D10" s="80">
        <f t="shared" si="3"/>
        <v>94.5</v>
      </c>
      <c r="E10" s="79"/>
      <c r="F10" s="67"/>
      <c r="G10" s="68">
        <f>SUM(H10:O10)</f>
        <v>94.5</v>
      </c>
      <c r="H10" s="67"/>
      <c r="I10" s="67"/>
      <c r="J10" s="67"/>
      <c r="K10" s="67"/>
      <c r="L10" s="67"/>
      <c r="M10" s="67"/>
      <c r="N10" s="69">
        <v>94.5</v>
      </c>
      <c r="O10" s="69"/>
      <c r="P10" s="69">
        <f>SUM(Q10:T10)</f>
        <v>0</v>
      </c>
      <c r="Q10" s="69"/>
      <c r="R10" s="69"/>
      <c r="S10" s="69"/>
      <c r="T10" s="69"/>
      <c r="U10" s="69">
        <f>SUM(V10:X10)</f>
        <v>0</v>
      </c>
      <c r="V10" s="69"/>
      <c r="W10" s="69"/>
      <c r="X10" s="69"/>
    </row>
    <row r="11" spans="1:24" s="65" customFormat="1" ht="41.25" customHeight="1" x14ac:dyDescent="0.15">
      <c r="A11" s="70">
        <v>4</v>
      </c>
      <c r="B11" s="71" t="s">
        <v>2</v>
      </c>
      <c r="C11" s="102" t="s">
        <v>78</v>
      </c>
      <c r="D11" s="80">
        <f t="shared" si="3"/>
        <v>50.8</v>
      </c>
      <c r="E11" s="79"/>
      <c r="F11" s="71"/>
      <c r="G11" s="71">
        <f>SUM(H11:O11)</f>
        <v>6.8</v>
      </c>
      <c r="H11" s="62">
        <v>5</v>
      </c>
      <c r="I11" s="62"/>
      <c r="J11" s="62"/>
      <c r="K11" s="62"/>
      <c r="L11" s="62"/>
      <c r="M11" s="62"/>
      <c r="N11" s="72">
        <v>1.8</v>
      </c>
      <c r="O11" s="73"/>
      <c r="P11" s="73">
        <f>SUM(Q11:T11)</f>
        <v>14</v>
      </c>
      <c r="Q11" s="73"/>
      <c r="R11" s="73"/>
      <c r="S11" s="73">
        <v>14</v>
      </c>
      <c r="T11" s="73"/>
      <c r="U11" s="73">
        <f>SUM(V11:X11)</f>
        <v>30</v>
      </c>
      <c r="V11" s="73"/>
      <c r="W11" s="73"/>
      <c r="X11" s="73">
        <v>30</v>
      </c>
    </row>
    <row r="12" spans="1:24" s="65" customFormat="1" ht="41.25" customHeight="1" x14ac:dyDescent="0.15">
      <c r="A12" s="70">
        <v>5</v>
      </c>
      <c r="B12" s="71" t="s">
        <v>3</v>
      </c>
      <c r="C12" s="103"/>
      <c r="D12" s="80">
        <f t="shared" si="3"/>
        <v>241.5</v>
      </c>
      <c r="E12" s="79"/>
      <c r="F12" s="71"/>
      <c r="G12" s="71">
        <f t="shared" ref="G12:G18" si="4">SUM(H12:O12)</f>
        <v>175.5</v>
      </c>
      <c r="H12" s="62">
        <v>96</v>
      </c>
      <c r="I12" s="62">
        <v>10</v>
      </c>
      <c r="J12" s="62"/>
      <c r="K12" s="62">
        <v>32</v>
      </c>
      <c r="L12" s="62"/>
      <c r="M12" s="62"/>
      <c r="N12" s="72">
        <v>37.5</v>
      </c>
      <c r="O12" s="73"/>
      <c r="P12" s="73">
        <f t="shared" ref="P12:P18" si="5">SUM(Q12:T12)</f>
        <v>26</v>
      </c>
      <c r="Q12" s="73"/>
      <c r="R12" s="73"/>
      <c r="S12" s="73">
        <v>26</v>
      </c>
      <c r="T12" s="73"/>
      <c r="U12" s="73">
        <f t="shared" ref="U12:U18" si="6">SUM(V12:X12)</f>
        <v>40</v>
      </c>
      <c r="V12" s="73">
        <v>10</v>
      </c>
      <c r="W12" s="73"/>
      <c r="X12" s="73">
        <v>30</v>
      </c>
    </row>
    <row r="13" spans="1:24" s="65" customFormat="1" ht="41.25" customHeight="1" x14ac:dyDescent="0.15">
      <c r="A13" s="70">
        <v>6</v>
      </c>
      <c r="B13" s="71" t="s">
        <v>4</v>
      </c>
      <c r="C13" s="103"/>
      <c r="D13" s="80">
        <f t="shared" si="3"/>
        <v>810.63</v>
      </c>
      <c r="E13" s="79">
        <f t="shared" ref="E13:E16" si="7">F13</f>
        <v>29</v>
      </c>
      <c r="F13" s="71">
        <v>29</v>
      </c>
      <c r="G13" s="71">
        <f t="shared" si="4"/>
        <v>227.46</v>
      </c>
      <c r="H13" s="62">
        <v>48</v>
      </c>
      <c r="I13" s="62">
        <v>16.8</v>
      </c>
      <c r="J13" s="62">
        <v>43</v>
      </c>
      <c r="K13" s="62">
        <v>54</v>
      </c>
      <c r="L13" s="74">
        <v>24</v>
      </c>
      <c r="M13" s="74"/>
      <c r="N13" s="72">
        <v>41.66</v>
      </c>
      <c r="O13" s="73"/>
      <c r="P13" s="73">
        <f t="shared" si="5"/>
        <v>473</v>
      </c>
      <c r="Q13" s="73">
        <v>367</v>
      </c>
      <c r="R13" s="73"/>
      <c r="S13" s="73">
        <v>15</v>
      </c>
      <c r="T13" s="73">
        <v>91</v>
      </c>
      <c r="U13" s="73">
        <f t="shared" si="6"/>
        <v>81.17</v>
      </c>
      <c r="V13" s="73">
        <v>51.17</v>
      </c>
      <c r="W13" s="73"/>
      <c r="X13" s="73">
        <v>30</v>
      </c>
    </row>
    <row r="14" spans="1:24" s="65" customFormat="1" ht="41.25" customHeight="1" x14ac:dyDescent="0.15">
      <c r="A14" s="70">
        <v>7</v>
      </c>
      <c r="B14" s="71" t="s">
        <v>5</v>
      </c>
      <c r="C14" s="103"/>
      <c r="D14" s="80">
        <f t="shared" si="3"/>
        <v>645.54999999999995</v>
      </c>
      <c r="E14" s="79">
        <f t="shared" si="7"/>
        <v>29</v>
      </c>
      <c r="F14" s="71">
        <v>29</v>
      </c>
      <c r="G14" s="71">
        <f t="shared" si="4"/>
        <v>448.3</v>
      </c>
      <c r="H14" s="62">
        <v>96</v>
      </c>
      <c r="I14" s="62">
        <v>17.3</v>
      </c>
      <c r="J14" s="62">
        <v>128</v>
      </c>
      <c r="K14" s="62">
        <v>70</v>
      </c>
      <c r="L14" s="62">
        <v>82</v>
      </c>
      <c r="M14" s="62"/>
      <c r="N14" s="72">
        <v>55</v>
      </c>
      <c r="O14" s="73"/>
      <c r="P14" s="73">
        <f t="shared" si="5"/>
        <v>91</v>
      </c>
      <c r="Q14" s="73"/>
      <c r="R14" s="73"/>
      <c r="S14" s="73"/>
      <c r="T14" s="73">
        <v>91</v>
      </c>
      <c r="U14" s="73">
        <f t="shared" si="6"/>
        <v>77.25</v>
      </c>
      <c r="V14" s="73">
        <v>47.25</v>
      </c>
      <c r="W14" s="73"/>
      <c r="X14" s="73">
        <v>30</v>
      </c>
    </row>
    <row r="15" spans="1:24" s="65" customFormat="1" ht="41.25" customHeight="1" x14ac:dyDescent="0.15">
      <c r="A15" s="70">
        <v>8</v>
      </c>
      <c r="B15" s="71" t="s">
        <v>6</v>
      </c>
      <c r="C15" s="103"/>
      <c r="D15" s="80">
        <f t="shared" si="3"/>
        <v>1423.1</v>
      </c>
      <c r="E15" s="79"/>
      <c r="F15" s="71"/>
      <c r="G15" s="71">
        <f t="shared" si="4"/>
        <v>199.6</v>
      </c>
      <c r="H15" s="62">
        <v>29</v>
      </c>
      <c r="I15" s="62">
        <v>4.5999999999999996</v>
      </c>
      <c r="J15" s="62"/>
      <c r="K15" s="62">
        <v>28</v>
      </c>
      <c r="L15" s="75">
        <v>109</v>
      </c>
      <c r="M15" s="75"/>
      <c r="N15" s="72">
        <v>29</v>
      </c>
      <c r="O15" s="73"/>
      <c r="P15" s="73">
        <f t="shared" si="5"/>
        <v>630</v>
      </c>
      <c r="Q15" s="73">
        <v>613</v>
      </c>
      <c r="R15" s="73"/>
      <c r="S15" s="73">
        <v>17</v>
      </c>
      <c r="T15" s="73"/>
      <c r="U15" s="73">
        <f t="shared" si="6"/>
        <v>593.5</v>
      </c>
      <c r="V15" s="73">
        <v>563.5</v>
      </c>
      <c r="W15" s="73"/>
      <c r="X15" s="73">
        <v>30</v>
      </c>
    </row>
    <row r="16" spans="1:24" s="65" customFormat="1" ht="41.25" customHeight="1" x14ac:dyDescent="0.15">
      <c r="A16" s="70">
        <v>9</v>
      </c>
      <c r="B16" s="71" t="s">
        <v>7</v>
      </c>
      <c r="C16" s="103"/>
      <c r="D16" s="80">
        <f t="shared" si="3"/>
        <v>530.79999999999995</v>
      </c>
      <c r="E16" s="79">
        <f t="shared" si="7"/>
        <v>58</v>
      </c>
      <c r="F16" s="71">
        <v>58</v>
      </c>
      <c r="G16" s="71">
        <f t="shared" si="4"/>
        <v>182.8</v>
      </c>
      <c r="H16" s="62">
        <v>48</v>
      </c>
      <c r="I16" s="62">
        <v>12.3</v>
      </c>
      <c r="J16" s="62"/>
      <c r="K16" s="62">
        <v>65</v>
      </c>
      <c r="L16" s="62"/>
      <c r="M16" s="62"/>
      <c r="N16" s="72">
        <v>57.5</v>
      </c>
      <c r="O16" s="73"/>
      <c r="P16" s="73">
        <f t="shared" si="5"/>
        <v>206</v>
      </c>
      <c r="Q16" s="73"/>
      <c r="R16" s="73"/>
      <c r="S16" s="73">
        <v>24</v>
      </c>
      <c r="T16" s="73">
        <v>182</v>
      </c>
      <c r="U16" s="73">
        <f t="shared" si="6"/>
        <v>84</v>
      </c>
      <c r="V16" s="73">
        <v>54</v>
      </c>
      <c r="W16" s="73"/>
      <c r="X16" s="73">
        <v>30</v>
      </c>
    </row>
    <row r="17" spans="1:24" s="65" customFormat="1" ht="41.25" customHeight="1" x14ac:dyDescent="0.15">
      <c r="A17" s="70">
        <v>10</v>
      </c>
      <c r="B17" s="71" t="s">
        <v>9</v>
      </c>
      <c r="C17" s="103"/>
      <c r="D17" s="80">
        <f t="shared" si="3"/>
        <v>502.28</v>
      </c>
      <c r="E17" s="79"/>
      <c r="F17" s="71"/>
      <c r="G17" s="71">
        <f t="shared" si="4"/>
        <v>118.2</v>
      </c>
      <c r="H17" s="62">
        <v>19</v>
      </c>
      <c r="I17" s="62"/>
      <c r="J17" s="62"/>
      <c r="K17" s="62"/>
      <c r="L17" s="62"/>
      <c r="M17" s="62"/>
      <c r="N17" s="72">
        <v>99.2</v>
      </c>
      <c r="O17" s="73"/>
      <c r="P17" s="73">
        <f t="shared" si="5"/>
        <v>12</v>
      </c>
      <c r="Q17" s="73"/>
      <c r="R17" s="73"/>
      <c r="S17" s="73">
        <v>12</v>
      </c>
      <c r="T17" s="73"/>
      <c r="U17" s="73">
        <f t="shared" si="6"/>
        <v>372.08</v>
      </c>
      <c r="V17" s="73">
        <v>302.08</v>
      </c>
      <c r="W17" s="73">
        <v>70</v>
      </c>
      <c r="X17" s="73"/>
    </row>
    <row r="18" spans="1:24" s="65" customFormat="1" ht="56.25" customHeight="1" x14ac:dyDescent="0.15">
      <c r="A18" s="70">
        <v>11</v>
      </c>
      <c r="B18" s="71" t="s">
        <v>10</v>
      </c>
      <c r="C18" s="104"/>
      <c r="D18" s="80">
        <f t="shared" si="3"/>
        <v>12</v>
      </c>
      <c r="E18" s="79"/>
      <c r="F18" s="71"/>
      <c r="G18" s="71">
        <f t="shared" si="4"/>
        <v>12</v>
      </c>
      <c r="H18" s="62">
        <v>6</v>
      </c>
      <c r="I18" s="62"/>
      <c r="J18" s="62"/>
      <c r="K18" s="62">
        <v>4</v>
      </c>
      <c r="L18" s="62"/>
      <c r="M18" s="62"/>
      <c r="N18" s="72">
        <v>2</v>
      </c>
      <c r="O18" s="73"/>
      <c r="P18" s="73">
        <f t="shared" si="5"/>
        <v>0</v>
      </c>
      <c r="Q18" s="73"/>
      <c r="R18" s="73"/>
      <c r="S18" s="73"/>
      <c r="T18" s="73"/>
      <c r="U18" s="73">
        <f t="shared" si="6"/>
        <v>0</v>
      </c>
      <c r="V18" s="73"/>
      <c r="W18" s="73"/>
      <c r="X18" s="73"/>
    </row>
    <row r="19" spans="1:24" s="65" customFormat="1" ht="49.5" customHeight="1" x14ac:dyDescent="0.15">
      <c r="A19" s="76"/>
      <c r="B19" s="62" t="s">
        <v>60</v>
      </c>
      <c r="C19" s="98">
        <f>F19+G19+P19+U19</f>
        <v>1303</v>
      </c>
      <c r="D19" s="99"/>
      <c r="E19" s="100"/>
      <c r="F19" s="77">
        <v>72</v>
      </c>
      <c r="G19" s="77">
        <f>SUM(H19:O19)</f>
        <v>758</v>
      </c>
      <c r="H19" s="77">
        <v>203</v>
      </c>
      <c r="I19" s="77">
        <v>12</v>
      </c>
      <c r="J19" s="77">
        <v>427</v>
      </c>
      <c r="K19" s="77">
        <v>116</v>
      </c>
      <c r="L19" s="77">
        <v>0</v>
      </c>
      <c r="M19" s="77">
        <v>0</v>
      </c>
      <c r="N19" s="78">
        <v>0</v>
      </c>
      <c r="O19" s="77"/>
      <c r="P19" s="77">
        <f>SUM(Q19:T19)</f>
        <v>348</v>
      </c>
      <c r="Q19" s="77"/>
      <c r="R19" s="77">
        <v>4</v>
      </c>
      <c r="S19" s="77">
        <v>35</v>
      </c>
      <c r="T19" s="77">
        <v>309</v>
      </c>
      <c r="U19" s="77">
        <f>SUM(V19:X19)</f>
        <v>125</v>
      </c>
      <c r="V19" s="77">
        <v>95</v>
      </c>
      <c r="W19" s="77">
        <v>0</v>
      </c>
      <c r="X19" s="77">
        <v>30</v>
      </c>
    </row>
    <row r="20" spans="1:24" s="65" customFormat="1" ht="42" customHeight="1" x14ac:dyDescent="0.15">
      <c r="A20" s="76"/>
      <c r="B20" s="62" t="s">
        <v>75</v>
      </c>
      <c r="C20" s="63"/>
      <c r="D20" s="63">
        <f>D7+C19</f>
        <v>5772</v>
      </c>
      <c r="E20" s="63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</sheetData>
  <mergeCells count="24">
    <mergeCell ref="F20:X20"/>
    <mergeCell ref="A1:B1"/>
    <mergeCell ref="A3:L3"/>
    <mergeCell ref="S3:T3"/>
    <mergeCell ref="G4:O4"/>
    <mergeCell ref="P4:T4"/>
    <mergeCell ref="Q6:T6"/>
    <mergeCell ref="G5:G6"/>
    <mergeCell ref="P5:P6"/>
    <mergeCell ref="A4:A6"/>
    <mergeCell ref="B4:B5"/>
    <mergeCell ref="C4:C5"/>
    <mergeCell ref="D4:D5"/>
    <mergeCell ref="A2:X2"/>
    <mergeCell ref="U4:X4"/>
    <mergeCell ref="V6:X6"/>
    <mergeCell ref="U5:U6"/>
    <mergeCell ref="E4:F4"/>
    <mergeCell ref="E5:E6"/>
    <mergeCell ref="C19:E19"/>
    <mergeCell ref="H6:J6"/>
    <mergeCell ref="C11:C18"/>
    <mergeCell ref="C7:C10"/>
    <mergeCell ref="M5:N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opLeftCell="A4" workbookViewId="0">
      <selection activeCell="P6" sqref="P6:S6"/>
    </sheetView>
  </sheetViews>
  <sheetFormatPr defaultRowHeight="13.5" x14ac:dyDescent="0.15"/>
  <cols>
    <col min="1" max="1" width="5.25" customWidth="1"/>
    <col min="2" max="2" width="12.5" customWidth="1"/>
    <col min="3" max="3" width="8.375" customWidth="1"/>
    <col min="4" max="4" width="21.5" customWidth="1"/>
    <col min="5" max="5" width="9.25" customWidth="1"/>
    <col min="6" max="6" width="10.125" customWidth="1"/>
    <col min="7" max="7" width="11.375" customWidth="1"/>
    <col min="8" max="8" width="7.5" customWidth="1"/>
    <col min="11" max="11" width="12.125" customWidth="1"/>
    <col min="12" max="12" width="8" customWidth="1"/>
    <col min="13" max="13" width="13.75" style="27" customWidth="1"/>
    <col min="14" max="14" width="13.25" customWidth="1"/>
    <col min="15" max="15" width="7.125" style="11" customWidth="1"/>
    <col min="16" max="17" width="7.125" customWidth="1"/>
    <col min="19" max="19" width="12.75" customWidth="1"/>
    <col min="20" max="20" width="7.375" style="11" customWidth="1"/>
    <col min="21" max="21" width="10.375" style="11" customWidth="1"/>
    <col min="22" max="22" width="6.625" style="11" customWidth="1"/>
    <col min="23" max="23" width="9" style="11" customWidth="1"/>
    <col min="24" max="24" width="16.875" customWidth="1"/>
    <col min="25" max="25" width="18.25" customWidth="1"/>
  </cols>
  <sheetData>
    <row r="1" spans="1:25" ht="18.75" customHeight="1" x14ac:dyDescent="0.15">
      <c r="A1" s="108" t="s">
        <v>37</v>
      </c>
      <c r="B1" s="108"/>
      <c r="C1" s="36"/>
      <c r="D1" s="36"/>
      <c r="E1" s="36"/>
      <c r="F1" s="36"/>
      <c r="G1" s="36"/>
      <c r="H1" s="1"/>
      <c r="I1" s="1"/>
      <c r="J1" s="1"/>
      <c r="K1" s="1"/>
      <c r="L1" s="1"/>
    </row>
    <row r="2" spans="1:25" ht="24" customHeight="1" x14ac:dyDescent="0.15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5" ht="15" x14ac:dyDescent="0.15">
      <c r="A3" s="86"/>
      <c r="B3" s="87"/>
      <c r="C3" s="109"/>
      <c r="D3" s="109"/>
      <c r="E3" s="109"/>
      <c r="F3" s="109"/>
      <c r="G3" s="109"/>
      <c r="H3" s="109"/>
      <c r="I3" s="109"/>
      <c r="J3" s="109"/>
      <c r="K3" s="109"/>
      <c r="L3" s="109"/>
      <c r="R3" s="110"/>
      <c r="S3" s="111"/>
      <c r="T3" s="38"/>
    </row>
    <row r="4" spans="1:25" ht="30.75" customHeight="1" x14ac:dyDescent="0.15">
      <c r="A4" s="119" t="s">
        <v>0</v>
      </c>
      <c r="B4" s="119" t="s">
        <v>1</v>
      </c>
      <c r="C4" s="119" t="s">
        <v>67</v>
      </c>
      <c r="D4" s="119" t="s">
        <v>70</v>
      </c>
      <c r="E4" s="94" t="s">
        <v>51</v>
      </c>
      <c r="F4" s="95"/>
      <c r="G4" s="112" t="s">
        <v>44</v>
      </c>
      <c r="H4" s="113"/>
      <c r="I4" s="113"/>
      <c r="J4" s="113"/>
      <c r="K4" s="113"/>
      <c r="L4" s="113"/>
      <c r="M4" s="113"/>
      <c r="N4" s="114"/>
      <c r="O4" s="115" t="s">
        <v>53</v>
      </c>
      <c r="P4" s="116"/>
      <c r="Q4" s="116"/>
      <c r="R4" s="116"/>
      <c r="S4" s="117"/>
      <c r="T4" s="120" t="s">
        <v>54</v>
      </c>
      <c r="U4" s="121"/>
      <c r="V4" s="121"/>
      <c r="W4" s="121"/>
      <c r="X4" s="127" t="s">
        <v>80</v>
      </c>
      <c r="Y4" s="127" t="s">
        <v>82</v>
      </c>
    </row>
    <row r="5" spans="1:25" ht="75" customHeight="1" x14ac:dyDescent="0.15">
      <c r="A5" s="96"/>
      <c r="B5" s="97"/>
      <c r="C5" s="97"/>
      <c r="D5" s="97"/>
      <c r="E5" s="96" t="s">
        <v>74</v>
      </c>
      <c r="F5" s="33" t="s">
        <v>89</v>
      </c>
      <c r="G5" s="88" t="s">
        <v>62</v>
      </c>
      <c r="H5" s="35" t="s">
        <v>39</v>
      </c>
      <c r="I5" s="35" t="s">
        <v>52</v>
      </c>
      <c r="J5" s="35" t="s">
        <v>40</v>
      </c>
      <c r="K5" s="35" t="s">
        <v>41</v>
      </c>
      <c r="L5" s="35" t="s">
        <v>42</v>
      </c>
      <c r="M5" s="19" t="s">
        <v>55</v>
      </c>
      <c r="N5" s="12" t="s">
        <v>43</v>
      </c>
      <c r="O5" s="93" t="s">
        <v>62</v>
      </c>
      <c r="P5" s="12" t="s">
        <v>45</v>
      </c>
      <c r="Q5" s="12" t="s">
        <v>61</v>
      </c>
      <c r="R5" s="12" t="s">
        <v>46</v>
      </c>
      <c r="S5" s="12" t="s">
        <v>47</v>
      </c>
      <c r="T5" s="93" t="s">
        <v>62</v>
      </c>
      <c r="U5" s="39" t="s">
        <v>48</v>
      </c>
      <c r="V5" s="32" t="s">
        <v>49</v>
      </c>
      <c r="W5" s="32" t="s">
        <v>50</v>
      </c>
      <c r="X5" s="128"/>
      <c r="Y5" s="128"/>
    </row>
    <row r="6" spans="1:25" ht="66" customHeight="1" x14ac:dyDescent="0.15">
      <c r="A6" s="97"/>
      <c r="B6" s="33" t="s">
        <v>64</v>
      </c>
      <c r="C6" s="33" t="s">
        <v>68</v>
      </c>
      <c r="D6" s="42" t="s">
        <v>71</v>
      </c>
      <c r="E6" s="97"/>
      <c r="F6" s="81" t="s">
        <v>88</v>
      </c>
      <c r="G6" s="88"/>
      <c r="H6" s="130" t="s">
        <v>95</v>
      </c>
      <c r="I6" s="131"/>
      <c r="J6" s="131"/>
      <c r="K6" s="131"/>
      <c r="L6" s="131"/>
      <c r="M6" s="131"/>
      <c r="N6" s="132"/>
      <c r="O6" s="93"/>
      <c r="P6" s="93" t="s">
        <v>94</v>
      </c>
      <c r="Q6" s="93"/>
      <c r="R6" s="93"/>
      <c r="S6" s="93"/>
      <c r="T6" s="93"/>
      <c r="U6" s="93" t="s">
        <v>63</v>
      </c>
      <c r="V6" s="93"/>
      <c r="W6" s="93"/>
      <c r="X6" s="129"/>
      <c r="Y6" s="129"/>
    </row>
    <row r="7" spans="1:25" ht="61.5" customHeight="1" x14ac:dyDescent="0.15">
      <c r="A7" s="40"/>
      <c r="B7" s="33" t="s">
        <v>72</v>
      </c>
      <c r="C7" s="33"/>
      <c r="D7" s="42">
        <f>SUM(D8:D18)</f>
        <v>4469</v>
      </c>
      <c r="E7" s="42">
        <f>SUM(E8:E18)</f>
        <v>116</v>
      </c>
      <c r="F7" s="35">
        <f>SUM(F8:F18)</f>
        <v>116</v>
      </c>
      <c r="G7" s="81">
        <f>SUM(H7:N7)</f>
        <v>1623</v>
      </c>
      <c r="H7" s="81">
        <f>SUM(H8:H18)</f>
        <v>347</v>
      </c>
      <c r="I7" s="81">
        <f t="shared" ref="I7:N7" si="0">SUM(I8:I18)</f>
        <v>61</v>
      </c>
      <c r="J7" s="81">
        <f t="shared" si="0"/>
        <v>171</v>
      </c>
      <c r="K7" s="81">
        <f t="shared" si="0"/>
        <v>259</v>
      </c>
      <c r="L7" s="81">
        <f t="shared" si="0"/>
        <v>215</v>
      </c>
      <c r="M7" s="81">
        <f t="shared" si="0"/>
        <v>549</v>
      </c>
      <c r="N7" s="81">
        <f t="shared" si="0"/>
        <v>21</v>
      </c>
      <c r="O7" s="39">
        <f>SUM(P7:S7)</f>
        <v>1452</v>
      </c>
      <c r="P7" s="39">
        <f>SUM(P8:P18)</f>
        <v>980</v>
      </c>
      <c r="Q7" s="39">
        <f t="shared" ref="Q7:S7" si="1">SUM(Q8:Q18)</f>
        <v>0</v>
      </c>
      <c r="R7" s="39">
        <f t="shared" si="1"/>
        <v>108</v>
      </c>
      <c r="S7" s="39">
        <f t="shared" si="1"/>
        <v>364</v>
      </c>
      <c r="T7" s="39">
        <f>SUM(U7:W7)</f>
        <v>1278</v>
      </c>
      <c r="U7" s="39">
        <f>SUM(U8:U18)</f>
        <v>1028</v>
      </c>
      <c r="V7" s="39">
        <f t="shared" ref="V7:W7" si="2">SUM(V8:V18)</f>
        <v>70</v>
      </c>
      <c r="W7" s="39">
        <f t="shared" si="2"/>
        <v>180</v>
      </c>
      <c r="X7" s="41"/>
      <c r="Y7" s="5"/>
    </row>
    <row r="8" spans="1:25" ht="41.25" customHeight="1" x14ac:dyDescent="0.15">
      <c r="A8" s="43">
        <v>1</v>
      </c>
      <c r="B8" s="44" t="s">
        <v>17</v>
      </c>
      <c r="C8" s="133"/>
      <c r="D8" s="44">
        <f>F8+G8+O8+T8</f>
        <v>6</v>
      </c>
      <c r="E8" s="45">
        <f t="shared" ref="E8:E18" si="3">F8</f>
        <v>0</v>
      </c>
      <c r="F8" s="44"/>
      <c r="G8" s="46">
        <f>SUM(H8:N8)</f>
        <v>6</v>
      </c>
      <c r="H8" s="44"/>
      <c r="I8" s="44"/>
      <c r="J8" s="44"/>
      <c r="K8" s="44">
        <v>6</v>
      </c>
      <c r="L8" s="44"/>
      <c r="M8" s="47"/>
      <c r="N8" s="48"/>
      <c r="O8" s="48">
        <f>SUM(P8:S8)</f>
        <v>0</v>
      </c>
      <c r="P8" s="48"/>
      <c r="Q8" s="48"/>
      <c r="R8" s="48"/>
      <c r="S8" s="48"/>
      <c r="T8" s="48">
        <f>SUM(U8:W8)</f>
        <v>0</v>
      </c>
      <c r="U8" s="48"/>
      <c r="V8" s="47"/>
      <c r="W8" s="47"/>
      <c r="X8" s="34" t="s">
        <v>65</v>
      </c>
      <c r="Y8" s="34" t="s">
        <v>84</v>
      </c>
    </row>
    <row r="9" spans="1:25" ht="97.5" customHeight="1" x14ac:dyDescent="0.15">
      <c r="A9" s="43">
        <v>2</v>
      </c>
      <c r="B9" s="44" t="s">
        <v>57</v>
      </c>
      <c r="C9" s="133"/>
      <c r="D9" s="44">
        <f>F9+G9+O9+T9</f>
        <v>151.84</v>
      </c>
      <c r="E9" s="45">
        <f t="shared" si="3"/>
        <v>0</v>
      </c>
      <c r="F9" s="44"/>
      <c r="G9" s="46">
        <f>SUM(H9:N9)</f>
        <v>151.84</v>
      </c>
      <c r="H9" s="44"/>
      <c r="I9" s="44"/>
      <c r="J9" s="44"/>
      <c r="K9" s="44"/>
      <c r="L9" s="44"/>
      <c r="M9" s="47">
        <v>130.84</v>
      </c>
      <c r="N9" s="48">
        <v>21</v>
      </c>
      <c r="O9" s="48">
        <f>SUM(P9:S9)</f>
        <v>0</v>
      </c>
      <c r="P9" s="48"/>
      <c r="Q9" s="48"/>
      <c r="R9" s="48"/>
      <c r="S9" s="48"/>
      <c r="T9" s="48">
        <f>SUM(U9:W9)</f>
        <v>0</v>
      </c>
      <c r="U9" s="48"/>
      <c r="V9" s="47"/>
      <c r="W9" s="47"/>
      <c r="X9" s="34" t="s">
        <v>92</v>
      </c>
      <c r="Y9" s="34" t="s">
        <v>93</v>
      </c>
    </row>
    <row r="10" spans="1:25" ht="44.25" customHeight="1" x14ac:dyDescent="0.15">
      <c r="A10" s="43">
        <v>3</v>
      </c>
      <c r="B10" s="44" t="s">
        <v>58</v>
      </c>
      <c r="C10" s="133"/>
      <c r="D10" s="44">
        <f>F10+G10+O10+T10</f>
        <v>94.5</v>
      </c>
      <c r="E10" s="45">
        <f t="shared" si="3"/>
        <v>0</v>
      </c>
      <c r="F10" s="44"/>
      <c r="G10" s="46">
        <f>SUM(H10:N10)</f>
        <v>94.5</v>
      </c>
      <c r="H10" s="44"/>
      <c r="I10" s="44"/>
      <c r="J10" s="44"/>
      <c r="K10" s="44"/>
      <c r="L10" s="44"/>
      <c r="M10" s="47">
        <v>94.5</v>
      </c>
      <c r="N10" s="48"/>
      <c r="O10" s="48">
        <f>SUM(P10:S10)</f>
        <v>0</v>
      </c>
      <c r="P10" s="48"/>
      <c r="Q10" s="48"/>
      <c r="R10" s="48"/>
      <c r="S10" s="48"/>
      <c r="T10" s="48">
        <f>SUM(U10:W10)</f>
        <v>0</v>
      </c>
      <c r="U10" s="48"/>
      <c r="V10" s="47"/>
      <c r="W10" s="47"/>
      <c r="X10" s="34" t="s">
        <v>66</v>
      </c>
      <c r="Y10" s="34" t="s">
        <v>86</v>
      </c>
    </row>
    <row r="11" spans="1:25" ht="41.25" customHeight="1" x14ac:dyDescent="0.15">
      <c r="A11" s="3">
        <v>4</v>
      </c>
      <c r="B11" s="29" t="s">
        <v>2</v>
      </c>
      <c r="C11" s="88" t="s">
        <v>87</v>
      </c>
      <c r="D11" s="35">
        <f>F11+G11+O11+T11</f>
        <v>50.8</v>
      </c>
      <c r="E11" s="42">
        <f t="shared" si="3"/>
        <v>0</v>
      </c>
      <c r="F11" s="29"/>
      <c r="G11" s="29">
        <f>SUM(H11:N11)</f>
        <v>6.8</v>
      </c>
      <c r="H11" s="35">
        <v>5</v>
      </c>
      <c r="I11" s="35"/>
      <c r="J11" s="35"/>
      <c r="K11" s="35"/>
      <c r="L11" s="35"/>
      <c r="M11" s="20">
        <v>1.8</v>
      </c>
      <c r="N11" s="7"/>
      <c r="O11" s="7">
        <f>SUM(P11:S11)</f>
        <v>14</v>
      </c>
      <c r="P11" s="7"/>
      <c r="Q11" s="7"/>
      <c r="R11" s="7">
        <v>14</v>
      </c>
      <c r="S11" s="7"/>
      <c r="T11" s="7">
        <f>SUM(U11:W11)</f>
        <v>30</v>
      </c>
      <c r="U11" s="7"/>
      <c r="V11" s="15"/>
      <c r="W11" s="15">
        <v>30</v>
      </c>
      <c r="X11" s="122" t="s">
        <v>90</v>
      </c>
      <c r="Y11" s="122" t="s">
        <v>91</v>
      </c>
    </row>
    <row r="12" spans="1:25" ht="41.25" customHeight="1" x14ac:dyDescent="0.15">
      <c r="A12" s="3">
        <v>5</v>
      </c>
      <c r="B12" s="29" t="s">
        <v>3</v>
      </c>
      <c r="C12" s="88"/>
      <c r="D12" s="35">
        <f t="shared" ref="D12:D18" si="4">F12+G12+O12+T12</f>
        <v>241.5</v>
      </c>
      <c r="E12" s="42">
        <f t="shared" si="3"/>
        <v>0</v>
      </c>
      <c r="F12" s="29"/>
      <c r="G12" s="29">
        <f t="shared" ref="G12:G18" si="5">SUM(H12:N12)</f>
        <v>175.5</v>
      </c>
      <c r="H12" s="35">
        <v>96</v>
      </c>
      <c r="I12" s="35">
        <v>10</v>
      </c>
      <c r="J12" s="35"/>
      <c r="K12" s="35">
        <v>32</v>
      </c>
      <c r="L12" s="35"/>
      <c r="M12" s="20">
        <v>37.5</v>
      </c>
      <c r="N12" s="7"/>
      <c r="O12" s="7">
        <f t="shared" ref="O12:O18" si="6">SUM(P12:S12)</f>
        <v>26</v>
      </c>
      <c r="P12" s="7"/>
      <c r="Q12" s="7"/>
      <c r="R12" s="7">
        <v>26</v>
      </c>
      <c r="S12" s="7"/>
      <c r="T12" s="7">
        <f t="shared" ref="T12:T18" si="7">SUM(U12:W12)</f>
        <v>40</v>
      </c>
      <c r="U12" s="7">
        <v>10</v>
      </c>
      <c r="V12" s="15"/>
      <c r="W12" s="15">
        <v>30</v>
      </c>
      <c r="X12" s="123"/>
      <c r="Y12" s="123"/>
    </row>
    <row r="13" spans="1:25" ht="41.25" customHeight="1" x14ac:dyDescent="0.15">
      <c r="A13" s="3">
        <v>6</v>
      </c>
      <c r="B13" s="29" t="s">
        <v>4</v>
      </c>
      <c r="C13" s="88"/>
      <c r="D13" s="35">
        <f t="shared" si="4"/>
        <v>810.63</v>
      </c>
      <c r="E13" s="42">
        <f t="shared" si="3"/>
        <v>29</v>
      </c>
      <c r="F13" s="29">
        <v>29</v>
      </c>
      <c r="G13" s="29">
        <f t="shared" si="5"/>
        <v>227.46</v>
      </c>
      <c r="H13" s="35">
        <v>48</v>
      </c>
      <c r="I13" s="35">
        <v>16.8</v>
      </c>
      <c r="J13" s="35">
        <v>43</v>
      </c>
      <c r="K13" s="35">
        <v>54</v>
      </c>
      <c r="L13" s="25">
        <v>24</v>
      </c>
      <c r="M13" s="20">
        <v>41.66</v>
      </c>
      <c r="N13" s="7"/>
      <c r="O13" s="7">
        <f t="shared" si="6"/>
        <v>473</v>
      </c>
      <c r="P13" s="7">
        <v>367</v>
      </c>
      <c r="Q13" s="7"/>
      <c r="R13" s="7">
        <v>15</v>
      </c>
      <c r="S13" s="7">
        <v>91</v>
      </c>
      <c r="T13" s="7">
        <f t="shared" si="7"/>
        <v>81.17</v>
      </c>
      <c r="U13" s="7">
        <v>51.17</v>
      </c>
      <c r="V13" s="15"/>
      <c r="W13" s="15">
        <v>30</v>
      </c>
      <c r="X13" s="123"/>
      <c r="Y13" s="123"/>
    </row>
    <row r="14" spans="1:25" ht="41.25" customHeight="1" x14ac:dyDescent="0.15">
      <c r="A14" s="3">
        <v>7</v>
      </c>
      <c r="B14" s="29" t="s">
        <v>5</v>
      </c>
      <c r="C14" s="88"/>
      <c r="D14" s="35">
        <f t="shared" si="4"/>
        <v>645.54999999999995</v>
      </c>
      <c r="E14" s="42">
        <f t="shared" si="3"/>
        <v>29</v>
      </c>
      <c r="F14" s="29">
        <v>29</v>
      </c>
      <c r="G14" s="29">
        <f t="shared" si="5"/>
        <v>448.3</v>
      </c>
      <c r="H14" s="35">
        <v>96</v>
      </c>
      <c r="I14" s="35">
        <v>17.3</v>
      </c>
      <c r="J14" s="35">
        <v>128</v>
      </c>
      <c r="K14" s="35">
        <v>70</v>
      </c>
      <c r="L14" s="35">
        <v>82</v>
      </c>
      <c r="M14" s="20">
        <v>55</v>
      </c>
      <c r="N14" s="7"/>
      <c r="O14" s="7">
        <f t="shared" si="6"/>
        <v>91</v>
      </c>
      <c r="P14" s="7"/>
      <c r="Q14" s="7"/>
      <c r="R14" s="7"/>
      <c r="S14" s="7">
        <v>91</v>
      </c>
      <c r="T14" s="7">
        <f t="shared" si="7"/>
        <v>77.25</v>
      </c>
      <c r="U14" s="7">
        <v>47.25</v>
      </c>
      <c r="V14" s="15"/>
      <c r="W14" s="15">
        <v>30</v>
      </c>
      <c r="X14" s="123"/>
      <c r="Y14" s="123"/>
    </row>
    <row r="15" spans="1:25" ht="41.25" customHeight="1" x14ac:dyDescent="0.15">
      <c r="A15" s="3">
        <v>8</v>
      </c>
      <c r="B15" s="29" t="s">
        <v>6</v>
      </c>
      <c r="C15" s="88"/>
      <c r="D15" s="35">
        <f t="shared" si="4"/>
        <v>1423.1</v>
      </c>
      <c r="E15" s="42">
        <f t="shared" si="3"/>
        <v>0</v>
      </c>
      <c r="F15" s="29"/>
      <c r="G15" s="29">
        <f t="shared" si="5"/>
        <v>199.6</v>
      </c>
      <c r="H15" s="35">
        <v>29</v>
      </c>
      <c r="I15" s="35">
        <v>4.5999999999999996</v>
      </c>
      <c r="J15" s="35"/>
      <c r="K15" s="35">
        <v>28</v>
      </c>
      <c r="L15" s="24">
        <v>109</v>
      </c>
      <c r="M15" s="20">
        <v>29</v>
      </c>
      <c r="N15" s="7"/>
      <c r="O15" s="7">
        <f t="shared" si="6"/>
        <v>630</v>
      </c>
      <c r="P15" s="7">
        <v>613</v>
      </c>
      <c r="Q15" s="7"/>
      <c r="R15" s="7">
        <v>17</v>
      </c>
      <c r="S15" s="7"/>
      <c r="T15" s="7">
        <f t="shared" si="7"/>
        <v>593.5</v>
      </c>
      <c r="U15" s="7">
        <v>563.5</v>
      </c>
      <c r="V15" s="15"/>
      <c r="W15" s="15">
        <v>30</v>
      </c>
      <c r="X15" s="123"/>
      <c r="Y15" s="123"/>
    </row>
    <row r="16" spans="1:25" ht="41.25" customHeight="1" x14ac:dyDescent="0.15">
      <c r="A16" s="3">
        <v>9</v>
      </c>
      <c r="B16" s="29" t="s">
        <v>7</v>
      </c>
      <c r="C16" s="88"/>
      <c r="D16" s="35">
        <f t="shared" si="4"/>
        <v>530.79999999999995</v>
      </c>
      <c r="E16" s="42">
        <f t="shared" si="3"/>
        <v>58</v>
      </c>
      <c r="F16" s="29">
        <v>58</v>
      </c>
      <c r="G16" s="29">
        <f t="shared" si="5"/>
        <v>182.8</v>
      </c>
      <c r="H16" s="35">
        <v>48</v>
      </c>
      <c r="I16" s="35">
        <v>12.3</v>
      </c>
      <c r="J16" s="35"/>
      <c r="K16" s="35">
        <v>65</v>
      </c>
      <c r="L16" s="35"/>
      <c r="M16" s="20">
        <v>57.5</v>
      </c>
      <c r="N16" s="7"/>
      <c r="O16" s="7">
        <f t="shared" si="6"/>
        <v>206</v>
      </c>
      <c r="P16" s="7"/>
      <c r="Q16" s="7"/>
      <c r="R16" s="7">
        <v>24</v>
      </c>
      <c r="S16" s="7">
        <v>182</v>
      </c>
      <c r="T16" s="7">
        <f t="shared" si="7"/>
        <v>84</v>
      </c>
      <c r="U16" s="7">
        <v>54</v>
      </c>
      <c r="V16" s="15"/>
      <c r="W16" s="15">
        <v>30</v>
      </c>
      <c r="X16" s="123"/>
      <c r="Y16" s="123"/>
    </row>
    <row r="17" spans="1:25" ht="41.25" customHeight="1" x14ac:dyDescent="0.15">
      <c r="A17" s="3">
        <v>10</v>
      </c>
      <c r="B17" s="29" t="s">
        <v>9</v>
      </c>
      <c r="C17" s="88"/>
      <c r="D17" s="35">
        <f t="shared" si="4"/>
        <v>502.28</v>
      </c>
      <c r="E17" s="42">
        <f t="shared" si="3"/>
        <v>0</v>
      </c>
      <c r="F17" s="29"/>
      <c r="G17" s="29">
        <f t="shared" si="5"/>
        <v>118.2</v>
      </c>
      <c r="H17" s="35">
        <v>19</v>
      </c>
      <c r="I17" s="35"/>
      <c r="J17" s="35"/>
      <c r="K17" s="35"/>
      <c r="L17" s="35"/>
      <c r="M17" s="20">
        <v>99.2</v>
      </c>
      <c r="N17" s="7"/>
      <c r="O17" s="7">
        <f t="shared" si="6"/>
        <v>12</v>
      </c>
      <c r="P17" s="7"/>
      <c r="Q17" s="7"/>
      <c r="R17" s="7">
        <v>12</v>
      </c>
      <c r="S17" s="7"/>
      <c r="T17" s="7">
        <f t="shared" si="7"/>
        <v>372.08</v>
      </c>
      <c r="U17" s="7">
        <v>302.08</v>
      </c>
      <c r="V17" s="15">
        <v>70</v>
      </c>
      <c r="W17" s="15"/>
      <c r="X17" s="123"/>
      <c r="Y17" s="123"/>
    </row>
    <row r="18" spans="1:25" ht="56.25" customHeight="1" x14ac:dyDescent="0.15">
      <c r="A18" s="3">
        <v>11</v>
      </c>
      <c r="B18" s="29" t="s">
        <v>10</v>
      </c>
      <c r="C18" s="88"/>
      <c r="D18" s="35">
        <f t="shared" si="4"/>
        <v>12</v>
      </c>
      <c r="E18" s="42">
        <f t="shared" si="3"/>
        <v>0</v>
      </c>
      <c r="F18" s="29"/>
      <c r="G18" s="29">
        <f t="shared" si="5"/>
        <v>12</v>
      </c>
      <c r="H18" s="35">
        <v>6</v>
      </c>
      <c r="I18" s="35"/>
      <c r="J18" s="35"/>
      <c r="K18" s="35">
        <v>4</v>
      </c>
      <c r="L18" s="35"/>
      <c r="M18" s="20">
        <v>2</v>
      </c>
      <c r="N18" s="7"/>
      <c r="O18" s="7">
        <f t="shared" si="6"/>
        <v>0</v>
      </c>
      <c r="P18" s="7"/>
      <c r="Q18" s="7"/>
      <c r="R18" s="7"/>
      <c r="S18" s="7"/>
      <c r="T18" s="7">
        <f t="shared" si="7"/>
        <v>0</v>
      </c>
      <c r="U18" s="7"/>
      <c r="V18" s="15"/>
      <c r="W18" s="15"/>
      <c r="X18" s="124"/>
      <c r="Y18" s="124"/>
    </row>
    <row r="19" spans="1:25" ht="49.5" customHeight="1" x14ac:dyDescent="0.15">
      <c r="A19" s="6">
        <v>12</v>
      </c>
      <c r="B19" s="35" t="s">
        <v>59</v>
      </c>
      <c r="C19" s="35"/>
      <c r="D19" s="35">
        <f>F19+G19+O19+T19</f>
        <v>1303</v>
      </c>
      <c r="E19" s="35"/>
      <c r="F19" s="6">
        <v>72</v>
      </c>
      <c r="G19" s="6">
        <f>SUM(H19:N19)</f>
        <v>758</v>
      </c>
      <c r="H19" s="6">
        <v>203</v>
      </c>
      <c r="I19" s="6">
        <v>12</v>
      </c>
      <c r="J19" s="6">
        <v>427</v>
      </c>
      <c r="K19" s="6">
        <v>116</v>
      </c>
      <c r="L19" s="6">
        <v>0</v>
      </c>
      <c r="M19" s="31">
        <v>0</v>
      </c>
      <c r="N19" s="6"/>
      <c r="O19" s="6">
        <f>SUM(P19:S19)</f>
        <v>348</v>
      </c>
      <c r="P19" s="6"/>
      <c r="Q19" s="6">
        <v>4</v>
      </c>
      <c r="R19" s="6">
        <v>35</v>
      </c>
      <c r="S19" s="6">
        <v>309</v>
      </c>
      <c r="T19" s="6">
        <f>SUM(U19:W19)</f>
        <v>125</v>
      </c>
      <c r="U19" s="6">
        <v>95</v>
      </c>
      <c r="V19" s="6">
        <v>0</v>
      </c>
      <c r="W19" s="6">
        <v>30</v>
      </c>
      <c r="X19" s="5"/>
      <c r="Y19" s="5"/>
    </row>
    <row r="20" spans="1:25" ht="42" customHeight="1" x14ac:dyDescent="0.15">
      <c r="A20" s="5"/>
      <c r="B20" s="35" t="s">
        <v>75</v>
      </c>
      <c r="C20" s="42"/>
      <c r="D20" s="42">
        <f>D7+D19</f>
        <v>5772</v>
      </c>
      <c r="E20" s="42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5"/>
      <c r="Y20" s="5"/>
    </row>
  </sheetData>
  <mergeCells count="26">
    <mergeCell ref="Y4:Y6"/>
    <mergeCell ref="C8:C10"/>
    <mergeCell ref="C11:C18"/>
    <mergeCell ref="Y11:Y18"/>
    <mergeCell ref="A1:B1"/>
    <mergeCell ref="A2:X2"/>
    <mergeCell ref="A3:L3"/>
    <mergeCell ref="R3:S3"/>
    <mergeCell ref="A4:A6"/>
    <mergeCell ref="B4:B5"/>
    <mergeCell ref="C4:C5"/>
    <mergeCell ref="D4:D5"/>
    <mergeCell ref="E4:F4"/>
    <mergeCell ref="G4:N4"/>
    <mergeCell ref="E5:E6"/>
    <mergeCell ref="G5:G6"/>
    <mergeCell ref="X11:X18"/>
    <mergeCell ref="F20:W20"/>
    <mergeCell ref="O4:S4"/>
    <mergeCell ref="T4:W4"/>
    <mergeCell ref="X4:X6"/>
    <mergeCell ref="O5:O6"/>
    <mergeCell ref="T5:T6"/>
    <mergeCell ref="H6:N6"/>
    <mergeCell ref="P6:S6"/>
    <mergeCell ref="U6:W6"/>
  </mergeCells>
  <phoneticPr fontId="7" type="noConversion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拉萨市农牧局机关</dc:creator>
  <cp:lastModifiedBy>其美巴珍</cp:lastModifiedBy>
  <cp:lastPrinted>2025-01-14T10:52:26Z</cp:lastPrinted>
  <dcterms:created xsi:type="dcterms:W3CDTF">2024-12-16T01:53:13Z</dcterms:created>
  <dcterms:modified xsi:type="dcterms:W3CDTF">2025-01-14T11:35:04Z</dcterms:modified>
</cp:coreProperties>
</file>